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R:\Fact Book\Data\Financial Aid\"/>
    </mc:Choice>
  </mc:AlternateContent>
  <xr:revisionPtr revIDLastSave="0" documentId="13_ncr:1_{1DEA162D-6AD7-417B-A4BE-CFF3DFFD2E91}" xr6:coauthVersionLast="47" xr6:coauthVersionMax="47" xr10:uidLastSave="{00000000-0000-0000-0000-000000000000}"/>
  <bookViews>
    <workbookView xWindow="-120" yWindow="-120" windowWidth="21840" windowHeight="13140" xr2:uid="{00000000-000D-0000-FFFF-FFFF00000000}"/>
  </bookViews>
  <sheets>
    <sheet name="Aid to UG" sheetId="4" r:id="rId1"/>
    <sheet name="Pivot" sheetId="3" state="hidden" r:id="rId2"/>
    <sheet name="Data_7-17-2014" sheetId="1" state="hidden" r:id="rId3"/>
    <sheet name="Clean Data" sheetId="2" state="hidden" r:id="rId4"/>
  </sheets>
  <calcPr calcId="191029" concurrentCalc="0"/>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1" i="4" l="1"/>
  <c r="R19" i="4"/>
  <c r="R15" i="4"/>
  <c r="R13" i="4"/>
  <c r="R9" i="4"/>
  <c r="R7" i="4"/>
  <c r="R41" i="4"/>
  <c r="R39" i="4"/>
  <c r="R33" i="4"/>
  <c r="R35" i="4"/>
  <c r="Q41" i="4"/>
  <c r="P41" i="4"/>
  <c r="O41" i="4"/>
  <c r="N41" i="4"/>
  <c r="M41" i="4"/>
  <c r="Q35" i="4"/>
  <c r="P35" i="4"/>
  <c r="O35" i="4"/>
  <c r="N35" i="4"/>
  <c r="M35" i="4"/>
  <c r="L35" i="4"/>
  <c r="K35" i="4"/>
  <c r="J35" i="4"/>
  <c r="I35" i="4"/>
  <c r="H35" i="4"/>
  <c r="G35" i="4"/>
  <c r="F35" i="4"/>
  <c r="E35" i="4"/>
  <c r="D35" i="4"/>
  <c r="C35" i="4"/>
  <c r="B35" i="4"/>
  <c r="Q21" i="4"/>
  <c r="P21" i="4"/>
  <c r="O21" i="4"/>
  <c r="N21" i="4"/>
  <c r="M21" i="4"/>
  <c r="L21" i="4"/>
  <c r="K21" i="4"/>
  <c r="J21" i="4"/>
  <c r="I21" i="4"/>
  <c r="H21" i="4"/>
  <c r="G21" i="4"/>
  <c r="F21" i="4"/>
  <c r="E21" i="4"/>
  <c r="D21" i="4"/>
  <c r="C21" i="4"/>
  <c r="B21" i="4"/>
  <c r="Q15" i="4"/>
  <c r="P15" i="4"/>
  <c r="O15" i="4"/>
  <c r="N15" i="4"/>
  <c r="M15" i="4"/>
  <c r="L15" i="4"/>
  <c r="K15" i="4"/>
  <c r="J15" i="4"/>
  <c r="I15" i="4"/>
  <c r="H15" i="4"/>
  <c r="G15" i="4"/>
  <c r="F15" i="4"/>
  <c r="E15" i="4"/>
  <c r="D15" i="4"/>
  <c r="C15" i="4"/>
  <c r="B15" i="4"/>
  <c r="M9" i="4"/>
  <c r="N9" i="4"/>
  <c r="O9" i="4"/>
  <c r="Q39" i="4"/>
  <c r="P39" i="4"/>
  <c r="O39" i="4"/>
  <c r="N39" i="4"/>
  <c r="M39" i="4"/>
  <c r="Q33" i="4"/>
  <c r="P33" i="4"/>
  <c r="O33" i="4"/>
  <c r="N33" i="4"/>
  <c r="M33" i="4"/>
  <c r="L33" i="4"/>
  <c r="K33" i="4"/>
  <c r="J33" i="4"/>
  <c r="I33" i="4"/>
  <c r="H33" i="4"/>
  <c r="G33" i="4"/>
  <c r="F33" i="4"/>
  <c r="E33" i="4"/>
  <c r="D33" i="4"/>
  <c r="C33" i="4"/>
  <c r="B33" i="4"/>
  <c r="Q19" i="4"/>
  <c r="P19" i="4"/>
  <c r="O19" i="4"/>
  <c r="N19" i="4"/>
  <c r="M19" i="4"/>
  <c r="L19" i="4"/>
  <c r="K19" i="4"/>
  <c r="J19" i="4"/>
  <c r="I19" i="4"/>
  <c r="H19" i="4"/>
  <c r="G19" i="4"/>
  <c r="F19" i="4"/>
  <c r="E19" i="4"/>
  <c r="D19" i="4"/>
  <c r="C19" i="4"/>
  <c r="B19" i="4"/>
  <c r="Q13" i="4"/>
  <c r="P13" i="4"/>
  <c r="O13" i="4"/>
  <c r="N13" i="4"/>
  <c r="M13" i="4"/>
  <c r="L13" i="4"/>
  <c r="K13" i="4"/>
  <c r="J13" i="4"/>
  <c r="I13" i="4"/>
  <c r="H13" i="4"/>
  <c r="G13" i="4"/>
  <c r="F13" i="4"/>
  <c r="E13" i="4"/>
  <c r="D13" i="4"/>
  <c r="C13" i="4"/>
  <c r="B13" i="4"/>
  <c r="L7" i="4"/>
  <c r="M7" i="4"/>
  <c r="N7" i="4"/>
  <c r="P9" i="4"/>
  <c r="P7" i="4"/>
  <c r="O7" i="4"/>
  <c r="Q9" i="4"/>
  <c r="Q7" i="4"/>
  <c r="C9" i="4"/>
  <c r="B9" i="4"/>
  <c r="C7" i="4"/>
  <c r="B7" i="4"/>
  <c r="L9" i="4"/>
  <c r="J9" i="4"/>
  <c r="J7" i="4"/>
  <c r="K9" i="4"/>
  <c r="K7" i="4"/>
  <c r="I9" i="4"/>
  <c r="I7" i="4"/>
  <c r="E7" i="4"/>
  <c r="F7" i="4"/>
  <c r="G7" i="4"/>
  <c r="H7" i="4"/>
  <c r="D7" i="4"/>
  <c r="E9" i="4"/>
  <c r="F9" i="4"/>
  <c r="G9" i="4"/>
  <c r="H9" i="4"/>
  <c r="D9" i="4"/>
</calcChain>
</file>

<file path=xl/sharedStrings.xml><?xml version="1.0" encoding="utf-8"?>
<sst xmlns="http://schemas.openxmlformats.org/spreadsheetml/2006/main" count="506" uniqueCount="134">
  <si>
    <t>UnitID</t>
  </si>
  <si>
    <t>Institution Name</t>
  </si>
  <si>
    <t>Total number of undergraduates - financial aid cohort (SFA1213)</t>
  </si>
  <si>
    <t>Number of undergraduate students receiving federal  state  local  institutional or other sources of grant aid (SFA1213)</t>
  </si>
  <si>
    <t>Percent of undergraduate students receiving federal  state  local  institutional or other sources of grant aid (SFA1213)</t>
  </si>
  <si>
    <t>Total amount of federal  state  local  institutional or other sources of grant aid dollars received by undergraduate students (SFA1213)</t>
  </si>
  <si>
    <t>Average amount of federal  state  local  institutional or other sources of grant aid dollars received by undergraduate students (SFA1213)</t>
  </si>
  <si>
    <t>Number of undergraduate students receiving Pell grants (SFA1213)</t>
  </si>
  <si>
    <t>Percent of undergraduate students receiving Pell grants (SFA1213)</t>
  </si>
  <si>
    <t>Total amount of Pell grant aid received by undergraduate students (SFA1213)</t>
  </si>
  <si>
    <t>Average amount Pell grant aid received by undergraduate students (SFA1213)</t>
  </si>
  <si>
    <t>Number of undergraduate students receiving Federal student loans (SFA1213)</t>
  </si>
  <si>
    <t>Percent of undergraduate students receiving Federal student loans (SFA1213)</t>
  </si>
  <si>
    <t>Total amount of Federal student loan aid received by undergraduate students (SFA1213)</t>
  </si>
  <si>
    <t>Average amount of Federal student loan aid received by undergraduate students (SFA1213)</t>
  </si>
  <si>
    <t>Total number of undergraduates - financial aid cohort (SFA1112_RV)</t>
  </si>
  <si>
    <t>Number of undergraduate students receiving federal  state  local  institutional or other sources of grant aid (SFA1112_RV)</t>
  </si>
  <si>
    <t>Percent of undergraduate students receiving federal  state  local  institutional or other sources of grant aid (SFA1112_RV)</t>
  </si>
  <si>
    <t>Total amount of federal  state  local  institutional or other sources of grant aid dollars received by undergraduate students (SFA1112_RV)</t>
  </si>
  <si>
    <t>Average amount of federal  state  local  institutional or other sources of grant aid dollars received by undergraduate students (SFA1112_RV)</t>
  </si>
  <si>
    <t>Number of undergraduate students receiving Pell grants (SFA1112_RV)</t>
  </si>
  <si>
    <t>Percent of undergraduate students receiving Pell grants (SFA1112_RV)</t>
  </si>
  <si>
    <t>Total amount of Pell grant aid received by undergraduate students (SFA1112_RV)</t>
  </si>
  <si>
    <t>Average amount Pell grant aid received by undergraduate students (SFA1112_RV)</t>
  </si>
  <si>
    <t>Number of undergraduate students receiving Federal student loans (SFA1112_RV)</t>
  </si>
  <si>
    <t>Percent of undergraduate students receiving Federal student loans (SFA1112_RV)</t>
  </si>
  <si>
    <t>Total amount of Federal student loan aid received by undergraduate students (SFA1112_RV)</t>
  </si>
  <si>
    <t>Average amount of Federal student loan aid received by undergraduate students (SFA1112_RV)</t>
  </si>
  <si>
    <t>Total number of undergraduates - financial aid cohort (SFA1011_RV)</t>
  </si>
  <si>
    <t>Number of undergraduate students receiving federal  state  local  institutional or other sources of grant aid (SFA1011_RV)</t>
  </si>
  <si>
    <t>Percent of undergraduate students receiving federal  state  local  institutional or other sources of grant aid (SFA1011_RV)</t>
  </si>
  <si>
    <t>Total amount of federal  state  local  institutional or other sources of grant aid dollars received by undergraduate students (SFA1011_RV)</t>
  </si>
  <si>
    <t>Average amount of federal  state  local  institutional or other sources of grant aid dollars received by undergraduate students (SFA1011_RV)</t>
  </si>
  <si>
    <t>Number of undergraduate students receiving Pell grants (SFA1011_RV)</t>
  </si>
  <si>
    <t>Percent of undergraduate students receiving Pell grants (SFA1011_RV)</t>
  </si>
  <si>
    <t>Total amount of Pell grant aid received by undergraduate students (SFA1011_RV)</t>
  </si>
  <si>
    <t>Average amount Pell grant aid received by undergraduate students (SFA1011_RV)</t>
  </si>
  <si>
    <t>Number of undergraduate students receiving Federal student loan aid (SFA1011_RV)</t>
  </si>
  <si>
    <t>Percent of undergraduate students receiving Federal student loan aid (SFA1011_RV)</t>
  </si>
  <si>
    <t>Total amount of Federal student loan aid received by undergraduate students (SFA1011_RV)</t>
  </si>
  <si>
    <t>Average amount of Federal student loan aid received by undergraduate students (SFA1011_RV)</t>
  </si>
  <si>
    <t>Total number of undergraduates - financial aid cohort (SFA0910_RV)</t>
  </si>
  <si>
    <t>Number of undergraduate students receiving federal  state  local  institutional or other sources of grant aid (SFA0910_RV)</t>
  </si>
  <si>
    <t>Percent of undergraduate students receiving federal  state  local  institutional or other sources of grant aid (SFA0910_RV)</t>
  </si>
  <si>
    <t>Total amount of federal  state  local  institutional or other sources of grant aid dollars received by undergraduate students (SFA0910_RV)</t>
  </si>
  <si>
    <t>Average amount of federal  state  local  institutional or other sources of grant aid dollars received by undergraduate students (SFA0910_RV)</t>
  </si>
  <si>
    <t>Number of undergraduate students receiving Pell grants (SFA0910_RV)</t>
  </si>
  <si>
    <t>Percent of undergraduate students receiving Pell grants (SFA0910_RV)</t>
  </si>
  <si>
    <t>Total amount of Pell grant aid received by undergraduate students (SFA0910_RV)</t>
  </si>
  <si>
    <t>Average amount Pell grant aid received by undergraduate students (SFA0910_RV)</t>
  </si>
  <si>
    <t>Number of undergraduate students receiving Federal student loan aid (SFA0910_RV)</t>
  </si>
  <si>
    <t>Percent of undergraduate students receiving Federal student loan aid (SFA0910_RV)</t>
  </si>
  <si>
    <t>Total amount of Federal student loan aid received by undergraduate students (SFA0910_RV)</t>
  </si>
  <si>
    <t>Average amount of Federal student loan aid received by undergraduate students (SFA0910_RV)</t>
  </si>
  <si>
    <t>Total number of undergraduates - financial aid cohort (SFA0809_RV)</t>
  </si>
  <si>
    <t>Number of undergraduate students receiving federal  state  local  institutional or other sources of grant aid (SFA0809_RV)</t>
  </si>
  <si>
    <t>Percent of undergraduate students receiving federal  state  local  institutional or other sources of grant aid (SFA0809_RV)</t>
  </si>
  <si>
    <t>Total amount of federal  state  local  institutional or other sources of grant aid dollars received by undergraduate students (SFA0809_RV)</t>
  </si>
  <si>
    <t>Average amount of federal  state  local  institutional or other sources of grant aid dollars received by undergraduate students (SFA0809_RV)</t>
  </si>
  <si>
    <t>Number of undergraduate students receiving Pell grants (SFA0809_RV)</t>
  </si>
  <si>
    <t>Percent of undergraduate students receiving Pell grants (SFA0809_RV)</t>
  </si>
  <si>
    <t>Total amount of Pell grant aid received by undergraduate students (SFA0809_RV)</t>
  </si>
  <si>
    <t>Average amount Pell grant aid received by undergraduate students (SFA0809_RV)</t>
  </si>
  <si>
    <t>Number of undergraduate students receiving Federal student loan aid (SFA0809_RV)</t>
  </si>
  <si>
    <t>Percent of undergraduate students receiving Federal student loan aid (SFA0809_RV)</t>
  </si>
  <si>
    <t>Total amount of Federal student loan aid received by undergraduate students (SFA0809_RV)</t>
  </si>
  <si>
    <t>Average amount of Federal student loan aid received by undergraduate students (SFA0809_RV)</t>
  </si>
  <si>
    <t>Total number of undergraduates - financial aid cohort (SFA0708)</t>
  </si>
  <si>
    <t>Total grant aid dollars received by undergraduate students (SFA0708)</t>
  </si>
  <si>
    <t>Number of undergraduate students who  received pell grants (SFA0708)</t>
  </si>
  <si>
    <t>Stony Brook University</t>
  </si>
  <si>
    <t>2012-13</t>
  </si>
  <si>
    <t>2011-12</t>
  </si>
  <si>
    <t>2010-11</t>
  </si>
  <si>
    <t>2009-10</t>
  </si>
  <si>
    <t>2008-09</t>
  </si>
  <si>
    <t>2007-08</t>
  </si>
  <si>
    <t>Year</t>
  </si>
  <si>
    <t>Value</t>
  </si>
  <si>
    <t>UG rec any grant aid N</t>
  </si>
  <si>
    <t>UG rec any grant aid Pct</t>
  </si>
  <si>
    <t>UG rec any grant aid Amt</t>
  </si>
  <si>
    <t>UG rec any grant aid Avg</t>
  </si>
  <si>
    <t>Varable</t>
  </si>
  <si>
    <t>Metric</t>
  </si>
  <si>
    <t>Total UG N</t>
  </si>
  <si>
    <t>UG rec Pell N</t>
  </si>
  <si>
    <t>UG rec Pell Pct</t>
  </si>
  <si>
    <t>UG rec Pell Amt</t>
  </si>
  <si>
    <t>UG rec Pell Avg</t>
  </si>
  <si>
    <t>UG rec fed loans N</t>
  </si>
  <si>
    <t>UG rec fed loans Pct</t>
  </si>
  <si>
    <t>UG rec fed loans Amt</t>
  </si>
  <si>
    <t>UG rec fed loans Avg</t>
  </si>
  <si>
    <t>Column Labels</t>
  </si>
  <si>
    <t>Row Labels</t>
  </si>
  <si>
    <t>Sum of Value</t>
  </si>
  <si>
    <t>Number</t>
  </si>
  <si>
    <t>Percent of undergraduates</t>
  </si>
  <si>
    <t>Total amount received</t>
  </si>
  <si>
    <t>Undergraduates receiving federal  state  local  institutional or other sources of grant aid</t>
  </si>
  <si>
    <t>Undergraduates receiving federal loans</t>
  </si>
  <si>
    <t>Avg. amount for those receiving aid</t>
  </si>
  <si>
    <t>2013-14</t>
  </si>
  <si>
    <t>2014-15</t>
  </si>
  <si>
    <t>2015-16</t>
  </si>
  <si>
    <t>2016-17</t>
  </si>
  <si>
    <t>2017-18</t>
  </si>
  <si>
    <r>
      <t>Undergraduate Fall Headcount Enrollment (N)</t>
    </r>
    <r>
      <rPr>
        <vertAlign val="superscript"/>
        <sz val="9"/>
        <color theme="1"/>
        <rFont val="Arial"/>
        <family val="2"/>
      </rPr>
      <t>1</t>
    </r>
  </si>
  <si>
    <t>2: 2006-07 and 2007-08 does not use survey data, it is recreated from administrative records. Data were not comparably collected for all undergraduates until 2008-09.</t>
  </si>
  <si>
    <r>
      <t>Undergraduates receiving federal Pell grants</t>
    </r>
    <r>
      <rPr>
        <b/>
        <vertAlign val="superscript"/>
        <sz val="9"/>
        <color theme="1"/>
        <rFont val="Calibri"/>
        <family val="2"/>
      </rPr>
      <t>3</t>
    </r>
  </si>
  <si>
    <t>Number and amounts in this table correspond to official financial aid data reported to the U.S. Dept. of Education following guidelines for the Integrated Postsecondary Education Data System and are comparable to amounts reported by other institutions following federal definitions. Because this data collection includes only students enrolled in the fall term, the total number of financial aid awards in each category during a fiscal year (July 1 - June 30) is somewhat higher because it will include students enrolled in terms other than fall. Amounts reported represent award amounts for the academic year. Institutional aid for athletics was excluded prior to 2012-13.</t>
  </si>
  <si>
    <t>3: Pell data were updated for 2010-11 and 2011-12 to correct over reporting.</t>
  </si>
  <si>
    <r>
      <t>Undergraduates receiving New York State Tuition Assistance Program Awards (TAP)</t>
    </r>
    <r>
      <rPr>
        <b/>
        <vertAlign val="superscript"/>
        <sz val="9"/>
        <color theme="1"/>
        <rFont val="Arial"/>
        <family val="2"/>
      </rPr>
      <t>4</t>
    </r>
  </si>
  <si>
    <t>4: TAP data are not reported to the federal government, 2007-08 are reconstructed from administrative records, 2014-15 and on use frozen IPEDS data sets.</t>
  </si>
  <si>
    <r>
      <t>2006-07</t>
    </r>
    <r>
      <rPr>
        <vertAlign val="superscript"/>
        <sz val="9"/>
        <color theme="1"/>
        <rFont val="Calibri"/>
        <family val="2"/>
      </rPr>
      <t>2</t>
    </r>
  </si>
  <si>
    <r>
      <t>2007-08</t>
    </r>
    <r>
      <rPr>
        <vertAlign val="superscript"/>
        <sz val="9"/>
        <color theme="1"/>
        <rFont val="Calibri"/>
        <family val="2"/>
      </rPr>
      <t>2</t>
    </r>
  </si>
  <si>
    <t>2018-19</t>
  </si>
  <si>
    <t>2019-20*</t>
  </si>
  <si>
    <t>2020-21*</t>
  </si>
  <si>
    <t>--</t>
  </si>
  <si>
    <r>
      <t>Undergraduates receiving New York State Excelsior Program Awards</t>
    </r>
    <r>
      <rPr>
        <b/>
        <vertAlign val="superscript"/>
        <sz val="9"/>
        <color theme="1"/>
        <rFont val="Arial"/>
        <family val="2"/>
      </rPr>
      <t>5</t>
    </r>
  </si>
  <si>
    <t>5: Excelsior program began in 2017-18 aid year</t>
  </si>
  <si>
    <t>1: Undergraduate enrollment included in the financial aid cohort; figures may differ slightly from official headcount for undergraduates reported on IPEDS Fall Enrollment (EF) survey.</t>
  </si>
  <si>
    <r>
      <t>2006-07</t>
    </r>
    <r>
      <rPr>
        <vertAlign val="superscript"/>
        <sz val="9"/>
        <color theme="0"/>
        <rFont val="Calibri"/>
        <family val="2"/>
      </rPr>
      <t>2</t>
    </r>
  </si>
  <si>
    <r>
      <t>2007-08</t>
    </r>
    <r>
      <rPr>
        <vertAlign val="superscript"/>
        <sz val="9"/>
        <color theme="0"/>
        <rFont val="Calibri"/>
        <family val="2"/>
      </rPr>
      <t>2</t>
    </r>
  </si>
  <si>
    <t>2021-22**</t>
  </si>
  <si>
    <t>2021-22*</t>
  </si>
  <si>
    <t xml:space="preserve">Financial Aid Received by All Undergraduate Students
</t>
  </si>
  <si>
    <t>*2019-20, 2020-21, and 2021-22 includes Federal Funding from the CARES Act / CRRSAA HEERF II, interpret with caution.</t>
  </si>
  <si>
    <t>Column1</t>
  </si>
  <si>
    <t>2022-23</t>
  </si>
  <si>
    <t>Source: Institutional Reports to IPEDS
Prepared by the Office of Institutional Research, Planning &amp; Effectiveness - November 27, 2023</t>
  </si>
  <si>
    <t xml:space="preserve">
Financial Aid Received by All Undergraduate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</si>
</sst>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quot;$&quot;#,##0.0,,\ &quot;M&quot;"/>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8"/>
      <color theme="1"/>
      <name val="Arial"/>
      <family val="2"/>
    </font>
    <font>
      <b/>
      <sz val="12"/>
      <color theme="1"/>
      <name val="Arial"/>
      <family val="2"/>
    </font>
    <font>
      <sz val="9"/>
      <color theme="1"/>
      <name val="Arial"/>
      <family val="2"/>
    </font>
    <font>
      <sz val="9"/>
      <name val="Arial"/>
      <family val="2"/>
    </font>
    <font>
      <b/>
      <sz val="9"/>
      <color theme="1"/>
      <name val="Arial"/>
      <family val="2"/>
    </font>
    <font>
      <vertAlign val="superscript"/>
      <sz val="9"/>
      <color theme="1"/>
      <name val="Calibri"/>
      <family val="2"/>
    </font>
    <font>
      <b/>
      <vertAlign val="superscript"/>
      <sz val="9"/>
      <color theme="1"/>
      <name val="Calibri"/>
      <family val="2"/>
    </font>
    <font>
      <vertAlign val="superscript"/>
      <sz val="9"/>
      <color theme="1"/>
      <name val="Arial"/>
      <family val="2"/>
    </font>
    <font>
      <b/>
      <vertAlign val="superscript"/>
      <sz val="9"/>
      <color theme="1"/>
      <name val="Arial"/>
      <family val="2"/>
    </font>
    <font>
      <i/>
      <sz val="9"/>
      <name val="Arial"/>
      <family val="2"/>
    </font>
    <font>
      <sz val="9"/>
      <color theme="0"/>
      <name val="Arial"/>
      <family val="2"/>
    </font>
    <font>
      <vertAlign val="superscript"/>
      <sz val="9"/>
      <color theme="0"/>
      <name val="Calibri"/>
      <family val="2"/>
    </font>
    <font>
      <i/>
      <sz val="9"/>
      <color theme="0"/>
      <name val="Arial"/>
      <family val="2"/>
    </font>
    <font>
      <b/>
      <sz val="9"/>
      <color theme="0"/>
      <name val="Arial"/>
      <family val="2"/>
    </font>
    <font>
      <sz val="8"/>
      <color theme="0"/>
      <name val="Arial"/>
      <family val="2"/>
    </font>
    <font>
      <sz val="10"/>
      <color theme="1" tint="0.499984740745262"/>
      <name val="Arial"/>
      <family val="2"/>
    </font>
    <font>
      <sz val="10"/>
      <color theme="0"/>
      <name val="Arial"/>
      <family val="2"/>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0" fillId="0" borderId="0" xfId="0" pivotButton="1"/>
    <xf numFmtId="0" fontId="0" fillId="0" borderId="0" xfId="0" applyAlignment="1">
      <alignment horizontal="left"/>
    </xf>
    <xf numFmtId="0" fontId="0" fillId="0" borderId="0" xfId="0" applyAlignment="1">
      <alignment horizontal="right"/>
    </xf>
    <xf numFmtId="0" fontId="18" fillId="0" borderId="0" xfId="0" applyFont="1"/>
    <xf numFmtId="0" fontId="21" fillId="0" borderId="0" xfId="0" applyFont="1"/>
    <xf numFmtId="3" fontId="21" fillId="0" borderId="0" xfId="0" applyNumberFormat="1" applyFont="1"/>
    <xf numFmtId="0" fontId="21" fillId="0" borderId="0" xfId="0" applyFont="1" applyAlignment="1">
      <alignment horizontal="left" indent="1"/>
    </xf>
    <xf numFmtId="164" fontId="21" fillId="0" borderId="0" xfId="0" applyNumberFormat="1" applyFont="1"/>
    <xf numFmtId="166" fontId="21" fillId="0" borderId="0" xfId="0" applyNumberFormat="1" applyFont="1"/>
    <xf numFmtId="165" fontId="21" fillId="0" borderId="0" xfId="0" applyNumberFormat="1" applyFont="1"/>
    <xf numFmtId="0" fontId="23" fillId="0" borderId="0" xfId="0" applyFont="1"/>
    <xf numFmtId="0" fontId="19" fillId="0" borderId="0" xfId="0" applyFont="1" applyAlignment="1">
      <alignment horizontal="left"/>
    </xf>
    <xf numFmtId="0" fontId="19" fillId="0" borderId="0" xfId="0" applyFont="1"/>
    <xf numFmtId="3" fontId="21" fillId="0" borderId="0" xfId="0" quotePrefix="1" applyNumberFormat="1" applyFont="1" applyAlignment="1">
      <alignment horizontal="right"/>
    </xf>
    <xf numFmtId="0" fontId="29" fillId="0" borderId="0" xfId="0" applyFont="1" applyAlignment="1">
      <alignment horizontal="right"/>
    </xf>
    <xf numFmtId="0" fontId="31" fillId="0" borderId="0" xfId="0" applyFont="1" applyAlignment="1">
      <alignment horizontal="right"/>
    </xf>
    <xf numFmtId="0" fontId="32" fillId="0" borderId="0" xfId="0" applyFont="1"/>
    <xf numFmtId="0" fontId="18" fillId="0" borderId="0" xfId="0" applyFont="1" applyAlignment="1">
      <alignment vertical="center"/>
    </xf>
    <xf numFmtId="0" fontId="29" fillId="0" borderId="10" xfId="0" applyFont="1" applyBorder="1"/>
    <xf numFmtId="0" fontId="21" fillId="0" borderId="10" xfId="0" applyFont="1" applyBorder="1" applyAlignment="1">
      <alignment horizontal="right"/>
    </xf>
    <xf numFmtId="0" fontId="22" fillId="0" borderId="10" xfId="0" applyFont="1" applyBorder="1" applyAlignment="1">
      <alignment horizontal="right"/>
    </xf>
    <xf numFmtId="0" fontId="28" fillId="0" borderId="10" xfId="0" applyFont="1" applyBorder="1" applyAlignment="1">
      <alignment horizontal="right"/>
    </xf>
    <xf numFmtId="0" fontId="34" fillId="0" borderId="0" xfId="0" applyFont="1"/>
    <xf numFmtId="0" fontId="34" fillId="0" borderId="0" xfId="0" applyFont="1" applyAlignment="1">
      <alignment vertical="center"/>
    </xf>
    <xf numFmtId="0" fontId="35" fillId="0" borderId="0" xfId="0" applyFont="1"/>
    <xf numFmtId="3" fontId="22" fillId="0" borderId="0" xfId="0" applyNumberFormat="1" applyFont="1"/>
    <xf numFmtId="0" fontId="36" fillId="0" borderId="0" xfId="0" applyFont="1"/>
    <xf numFmtId="0" fontId="22" fillId="0" borderId="0" xfId="0" applyFont="1" applyAlignment="1">
      <alignment horizontal="right"/>
    </xf>
    <xf numFmtId="3" fontId="22" fillId="0" borderId="0" xfId="0" quotePrefix="1" applyNumberFormat="1" applyFont="1" applyAlignment="1">
      <alignment horizontal="right"/>
    </xf>
    <xf numFmtId="164" fontId="22" fillId="0" borderId="0" xfId="0" applyNumberFormat="1" applyFont="1"/>
    <xf numFmtId="166" fontId="22" fillId="0" borderId="0" xfId="0" applyNumberFormat="1" applyFont="1"/>
    <xf numFmtId="165" fontId="22" fillId="0" borderId="0" xfId="0" applyNumberFormat="1" applyFont="1"/>
    <xf numFmtId="0" fontId="20" fillId="0" borderId="0" xfId="0" applyFont="1" applyAlignment="1">
      <alignment horizontal="left" wrapText="1"/>
    </xf>
    <xf numFmtId="0" fontId="33" fillId="0" borderId="0" xfId="0" applyFont="1" applyAlignment="1">
      <alignment horizontal="left" wrapText="1"/>
    </xf>
    <xf numFmtId="0" fontId="33" fillId="0" borderId="0" xfId="0" applyFont="1" applyAlignment="1">
      <alignment horizontal="left"/>
    </xf>
    <xf numFmtId="0" fontId="20" fillId="0" borderId="0" xfId="0" applyFont="1" applyAlignment="1">
      <alignment horizontal="left" vertical="center"/>
    </xf>
    <xf numFmtId="0" fontId="19" fillId="0" borderId="0" xfId="0" applyFont="1" applyAlignment="1">
      <alignment horizontal="left" wrapText="1"/>
    </xf>
    <xf numFmtId="0" fontId="20" fillId="0" borderId="0" xfId="0" applyFont="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9">
    <dxf>
      <font>
        <b val="0"/>
        <i val="0"/>
        <strike val="0"/>
        <condense val="0"/>
        <extend val="0"/>
        <outline val="0"/>
        <shadow val="0"/>
        <u val="none"/>
        <vertAlign val="baseline"/>
        <sz val="9"/>
        <color theme="1"/>
        <name val="Arial"/>
        <family val="2"/>
        <scheme val="none"/>
      </font>
      <numFmt numFmtId="3" formatCode="#,##0"/>
    </dxf>
    <dxf>
      <numFmt numFmtId="164" formatCode="0.0"/>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9"/>
        <color theme="1"/>
        <name val="Arial"/>
        <family val="2"/>
        <scheme val="none"/>
      </font>
      <numFmt numFmtId="3" formatCode="#,##0"/>
    </dxf>
    <dxf>
      <alignment horizontal="right" readingOrder="0"/>
    </dxf>
    <dxf>
      <font>
        <strike val="0"/>
        <outline val="0"/>
        <shadow val="0"/>
        <u val="none"/>
        <vertAlign val="baseline"/>
        <sz val="9"/>
        <color auto="1"/>
        <name val="Arial"/>
        <family val="2"/>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strike val="0"/>
        <outline val="0"/>
        <shadow val="0"/>
        <u val="none"/>
        <vertAlign val="baseline"/>
        <sz val="9"/>
        <color auto="1"/>
        <name val="Arial"/>
        <family val="2"/>
        <scheme val="none"/>
      </font>
      <fill>
        <patternFill patternType="none">
          <fgColor indexed="64"/>
          <bgColor auto="1"/>
        </patternFill>
      </fill>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0"/>
        <name val="Arial"/>
        <family val="2"/>
        <scheme val="none"/>
      </font>
      <alignment horizontal="right" vertical="bottom" textRotation="0" wrapText="0" indent="0" justifyLastLine="0" shrinkToFit="0" readingOrder="0"/>
    </dxf>
    <dxf>
      <font>
        <strike val="0"/>
        <outline val="0"/>
        <shadow val="0"/>
        <u val="none"/>
        <vertAlign val="baseline"/>
        <sz val="9"/>
        <color auto="1"/>
        <name val="Arial"/>
        <family val="2"/>
        <scheme val="none"/>
      </font>
      <fill>
        <patternFill patternType="none">
          <fgColor indexed="64"/>
          <bgColor auto="1"/>
        </patternFill>
      </fill>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0"/>
        <name val="Arial"/>
        <family val="2"/>
        <scheme val="none"/>
      </font>
      <alignment horizontal="right" vertical="bottom" textRotation="0" wrapText="0"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aden J Hosch" refreshedDate="41838.517377662036" createdVersion="5" refreshedVersion="5" minRefreshableVersion="3" recordCount="67" xr:uid="{00000000-000A-0000-FFFF-FFFF05000000}">
  <cacheSource type="worksheet">
    <worksheetSource ref="A1:D68" sheet="Clean Data"/>
  </cacheSource>
  <cacheFields count="4">
    <cacheField name="Varable" numFmtId="0">
      <sharedItems/>
    </cacheField>
    <cacheField name="Value" numFmtId="0">
      <sharedItems containsSemiMixedTypes="0" containsString="0" containsNumber="1" containsInteger="1" minValue="30" maxValue="63064846"/>
    </cacheField>
    <cacheField name="Year" numFmtId="0">
      <sharedItems count="6">
        <s v="2012-13"/>
        <s v="2011-12"/>
        <s v="2010-11"/>
        <s v="2009-10"/>
        <s v="2008-09"/>
        <s v="2007-08"/>
      </sharedItems>
    </cacheField>
    <cacheField name="Metric" numFmtId="0">
      <sharedItems count="13">
        <s v="Total UG N"/>
        <s v="UG rec any grant aid N"/>
        <s v="UG rec any grant aid Pct"/>
        <s v="UG rec any grant aid Amt"/>
        <s v="UG rec any grant aid Avg"/>
        <s v="UG rec Pell N"/>
        <s v="UG rec Pell Pct"/>
        <s v="UG rec Pell Amt"/>
        <s v="UG rec Pell Avg"/>
        <s v="UG rec fed loans N"/>
        <s v="UG rec fed loans Pct"/>
        <s v="UG rec fed loans Amt"/>
        <s v="UG rec fed loans Avg"/>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7">
  <r>
    <s v="Total number of undergraduates - financial aid cohort (SFA1213)"/>
    <n v="15837"/>
    <x v="0"/>
    <x v="0"/>
  </r>
  <r>
    <s v="Number of undergraduate students receiving federal  state  local  institutional or other sources of grant aid (SFA1213)"/>
    <n v="9126"/>
    <x v="0"/>
    <x v="1"/>
  </r>
  <r>
    <s v="Percent of undergraduate students receiving federal  state  local  institutional or other sources of grant aid (SFA1213)"/>
    <n v="58"/>
    <x v="0"/>
    <x v="2"/>
  </r>
  <r>
    <s v="Total amount of federal  state  local  institutional or other sources of grant aid dollars received by undergraduate students (SFA1213)"/>
    <n v="60757792"/>
    <x v="0"/>
    <x v="3"/>
  </r>
  <r>
    <s v="Average amount of federal  state  local  institutional or other sources of grant aid dollars received by undergraduate students (SFA1213)"/>
    <n v="6658"/>
    <x v="0"/>
    <x v="4"/>
  </r>
  <r>
    <s v="Number of undergraduate students receiving Pell grants (SFA1213)"/>
    <n v="5566"/>
    <x v="0"/>
    <x v="5"/>
  </r>
  <r>
    <s v="Percent of undergraduate students receiving Pell grants (SFA1213)"/>
    <n v="35"/>
    <x v="0"/>
    <x v="6"/>
  </r>
  <r>
    <s v="Total amount of Pell grant aid received by undergraduate students (SFA1213)"/>
    <n v="24589700"/>
    <x v="0"/>
    <x v="7"/>
  </r>
  <r>
    <s v="Average amount Pell grant aid received by undergraduate students (SFA1213)"/>
    <n v="4418"/>
    <x v="0"/>
    <x v="8"/>
  </r>
  <r>
    <s v="Number of undergraduate students receiving Federal student loans (SFA1213)"/>
    <n v="7227"/>
    <x v="0"/>
    <x v="9"/>
  </r>
  <r>
    <s v="Percent of undergraduate students receiving Federal student loans (SFA1213)"/>
    <n v="46"/>
    <x v="0"/>
    <x v="10"/>
  </r>
  <r>
    <s v="Total amount of Federal student loan aid received by undergraduate students (SFA1213)"/>
    <n v="46685213"/>
    <x v="0"/>
    <x v="11"/>
  </r>
  <r>
    <s v="Average amount of Federal student loan aid received by undergraduate students (SFA1213)"/>
    <n v="6460"/>
    <x v="0"/>
    <x v="12"/>
  </r>
  <r>
    <s v="Total number of undergraduates - financial aid cohort (SFA1112_RV)"/>
    <n v="15785"/>
    <x v="1"/>
    <x v="0"/>
  </r>
  <r>
    <s v="Number of undergraduate students receiving federal  state  local  institutional or other sources of grant aid (SFA1112_RV)"/>
    <n v="9221"/>
    <x v="1"/>
    <x v="1"/>
  </r>
  <r>
    <s v="Percent of undergraduate students receiving federal  state  local  institutional or other sources of grant aid (SFA1112_RV)"/>
    <n v="58"/>
    <x v="1"/>
    <x v="2"/>
  </r>
  <r>
    <s v="Total amount of federal  state  local  institutional or other sources of grant aid dollars received by undergraduate students (SFA1112_RV)"/>
    <n v="59414392"/>
    <x v="1"/>
    <x v="3"/>
  </r>
  <r>
    <s v="Average amount of federal  state  local  institutional or other sources of grant aid dollars received by undergraduate students (SFA1112_RV)"/>
    <n v="6443"/>
    <x v="1"/>
    <x v="4"/>
  </r>
  <r>
    <s v="Number of undergraduate students receiving Pell grants (SFA1112_RV)"/>
    <n v="5764"/>
    <x v="1"/>
    <x v="5"/>
  </r>
  <r>
    <s v="Percent of undergraduate students receiving Pell grants (SFA1112_RV)"/>
    <n v="37"/>
    <x v="1"/>
    <x v="6"/>
  </r>
  <r>
    <s v="Total amount of Pell grant aid received by undergraduate students (SFA1112_RV)"/>
    <n v="25957110"/>
    <x v="1"/>
    <x v="7"/>
  </r>
  <r>
    <s v="Average amount Pell grant aid received by undergraduate students (SFA1112_RV)"/>
    <n v="4503"/>
    <x v="1"/>
    <x v="8"/>
  </r>
  <r>
    <s v="Number of undergraduate students receiving Federal student loans (SFA1112_RV)"/>
    <n v="7372"/>
    <x v="1"/>
    <x v="9"/>
  </r>
  <r>
    <s v="Percent of undergraduate students receiving Federal student loans (SFA1112_RV)"/>
    <n v="47"/>
    <x v="1"/>
    <x v="10"/>
  </r>
  <r>
    <s v="Total amount of Federal student loan aid received by undergraduate students (SFA1112_RV)"/>
    <n v="48211643"/>
    <x v="1"/>
    <x v="11"/>
  </r>
  <r>
    <s v="Average amount of Federal student loan aid received by undergraduate students (SFA1112_RV)"/>
    <n v="6540"/>
    <x v="1"/>
    <x v="12"/>
  </r>
  <r>
    <s v="Total number of undergraduates - financial aid cohort (SFA1011_RV)"/>
    <n v="16126"/>
    <x v="2"/>
    <x v="0"/>
  </r>
  <r>
    <s v="Number of undergraduate students receiving federal  state  local  institutional or other sources of grant aid (SFA1011_RV)"/>
    <n v="9421"/>
    <x v="2"/>
    <x v="1"/>
  </r>
  <r>
    <s v="Percent of undergraduate students receiving federal  state  local  institutional or other sources of grant aid (SFA1011_RV)"/>
    <n v="58"/>
    <x v="2"/>
    <x v="2"/>
  </r>
  <r>
    <s v="Total amount of federal  state  local  institutional or other sources of grant aid dollars received by undergraduate students (SFA1011_RV)"/>
    <n v="63064846"/>
    <x v="2"/>
    <x v="3"/>
  </r>
  <r>
    <s v="Average amount of federal  state  local  institutional or other sources of grant aid dollars received by undergraduate students (SFA1011_RV)"/>
    <n v="6694"/>
    <x v="2"/>
    <x v="4"/>
  </r>
  <r>
    <s v="Number of undergraduate students receiving Pell grants (SFA1011_RV)"/>
    <n v="5774"/>
    <x v="2"/>
    <x v="5"/>
  </r>
  <r>
    <s v="Percent of undergraduate students receiving Pell grants (SFA1011_RV)"/>
    <n v="36"/>
    <x v="2"/>
    <x v="6"/>
  </r>
  <r>
    <s v="Total amount of Pell grant aid received by undergraduate students (SFA1011_RV)"/>
    <n v="26803700"/>
    <x v="2"/>
    <x v="7"/>
  </r>
  <r>
    <s v="Average amount Pell grant aid received by undergraduate students (SFA1011_RV)"/>
    <n v="4642"/>
    <x v="2"/>
    <x v="8"/>
  </r>
  <r>
    <s v="Number of undergraduate students receiving Federal student loan aid (SFA1011_RV)"/>
    <n v="7619"/>
    <x v="2"/>
    <x v="9"/>
  </r>
  <r>
    <s v="Percent of undergraduate students receiving Federal student loan aid (SFA1011_RV)"/>
    <n v="47"/>
    <x v="2"/>
    <x v="10"/>
  </r>
  <r>
    <s v="Total amount of Federal student loan aid received by undergraduate students (SFA1011_RV)"/>
    <n v="50846357"/>
    <x v="2"/>
    <x v="11"/>
  </r>
  <r>
    <s v="Average amount of Federal student loan aid received by undergraduate students (SFA1011_RV)"/>
    <n v="6674"/>
    <x v="2"/>
    <x v="12"/>
  </r>
  <r>
    <s v="Total number of undergraduates - financial aid cohort (SFA0910_RV)"/>
    <n v="16384"/>
    <x v="3"/>
    <x v="0"/>
  </r>
  <r>
    <s v="Number of undergraduate students receiving federal  state  local  institutional or other sources of grant aid (SFA0910_RV)"/>
    <n v="9333"/>
    <x v="3"/>
    <x v="1"/>
  </r>
  <r>
    <s v="Percent of undergraduate students receiving federal  state  local  institutional or other sources of grant aid (SFA0910_RV)"/>
    <n v="57"/>
    <x v="3"/>
    <x v="2"/>
  </r>
  <r>
    <s v="Total amount of federal  state  local  institutional or other sources of grant aid dollars received by undergraduate students (SFA0910_RV)"/>
    <n v="60117741"/>
    <x v="3"/>
    <x v="3"/>
  </r>
  <r>
    <s v="Average amount of federal  state  local  institutional or other sources of grant aid dollars received by undergraduate students (SFA0910_RV)"/>
    <n v="6441"/>
    <x v="3"/>
    <x v="4"/>
  </r>
  <r>
    <s v="Number of undergraduate students receiving Pell grants (SFA0910_RV)"/>
    <n v="5330"/>
    <x v="3"/>
    <x v="5"/>
  </r>
  <r>
    <s v="Percent of undergraduate students receiving Pell grants (SFA0910_RV)"/>
    <n v="33"/>
    <x v="3"/>
    <x v="6"/>
  </r>
  <r>
    <s v="Total amount of Pell grant aid received by undergraduate students (SFA0910_RV)"/>
    <n v="25344637"/>
    <x v="3"/>
    <x v="7"/>
  </r>
  <r>
    <s v="Average amount Pell grant aid received by undergraduate students (SFA0910_RV)"/>
    <n v="4755"/>
    <x v="3"/>
    <x v="8"/>
  </r>
  <r>
    <s v="Number of undergraduate students receiving Federal student loan aid (SFA0910_RV)"/>
    <n v="7349"/>
    <x v="3"/>
    <x v="9"/>
  </r>
  <r>
    <s v="Percent of undergraduate students receiving Federal student loan aid (SFA0910_RV)"/>
    <n v="45"/>
    <x v="3"/>
    <x v="10"/>
  </r>
  <r>
    <s v="Total amount of Federal student loan aid received by undergraduate students (SFA0910_RV)"/>
    <n v="47510030"/>
    <x v="3"/>
    <x v="11"/>
  </r>
  <r>
    <s v="Average amount of Federal student loan aid received by undergraduate students (SFA0910_RV)"/>
    <n v="6465"/>
    <x v="3"/>
    <x v="12"/>
  </r>
  <r>
    <s v="Total number of undergraduates - financial aid cohort (SFA0809_RV)"/>
    <n v="15921"/>
    <x v="4"/>
    <x v="0"/>
  </r>
  <r>
    <s v="Number of undergraduate students receiving federal  state  local  institutional or other sources of grant aid (SFA0809_RV)"/>
    <n v="9189"/>
    <x v="4"/>
    <x v="1"/>
  </r>
  <r>
    <s v="Percent of undergraduate students receiving federal  state  local  institutional or other sources of grant aid (SFA0809_RV)"/>
    <n v="58"/>
    <x v="4"/>
    <x v="2"/>
  </r>
  <r>
    <s v="Total amount of federal  state  local  institutional or other sources of grant aid dollars received by undergraduate students (SFA0809_RV)"/>
    <n v="49900008"/>
    <x v="4"/>
    <x v="3"/>
  </r>
  <r>
    <s v="Average amount of federal  state  local  institutional or other sources of grant aid dollars received by undergraduate students (SFA0809_RV)"/>
    <n v="5430"/>
    <x v="4"/>
    <x v="4"/>
  </r>
  <r>
    <s v="Number of undergraduate students receiving Pell grants (SFA0809_RV)"/>
    <n v="4824"/>
    <x v="4"/>
    <x v="5"/>
  </r>
  <r>
    <s v="Percent of undergraduate students receiving Pell grants (SFA0809_RV)"/>
    <n v="30"/>
    <x v="4"/>
    <x v="6"/>
  </r>
  <r>
    <s v="Total amount of Pell grant aid received by undergraduate students (SFA0809_RV)"/>
    <n v="18691966"/>
    <x v="4"/>
    <x v="7"/>
  </r>
  <r>
    <s v="Average amount Pell grant aid received by undergraduate students (SFA0809_RV)"/>
    <n v="3875"/>
    <x v="4"/>
    <x v="8"/>
  </r>
  <r>
    <s v="Number of undergraduate students receiving Federal student loan aid (SFA0809_RV)"/>
    <n v="7080"/>
    <x v="4"/>
    <x v="9"/>
  </r>
  <r>
    <s v="Percent of undergraduate students receiving Federal student loan aid (SFA0809_RV)"/>
    <n v="44"/>
    <x v="4"/>
    <x v="10"/>
  </r>
  <r>
    <s v="Total amount of Federal student loan aid received by undergraduate students (SFA0809_RV)"/>
    <n v="44950963"/>
    <x v="4"/>
    <x v="11"/>
  </r>
  <r>
    <s v="Average amount of Federal student loan aid received by undergraduate students (SFA0809_RV)"/>
    <n v="6349"/>
    <x v="4"/>
    <x v="12"/>
  </r>
  <r>
    <s v="Total number of undergraduates - financial aid cohort (SFA0708)"/>
    <n v="15519"/>
    <x v="5"/>
    <x v="0"/>
  </r>
  <r>
    <s v="Number of undergraduate students who  received pell grants (SFA0708)"/>
    <n v="4915"/>
    <x v="5"/>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Values" updatedVersion="5" minRefreshableVersion="3" rowGrandTotals="0" colGrandTotals="0" itemPrintTitles="1" createdVersion="5" indent="0" outline="1" outlineData="1" multipleFieldFilters="0">
  <location ref="A3:G17" firstHeaderRow="1" firstDataRow="2" firstDataCol="1"/>
  <pivotFields count="4">
    <pivotField showAll="0"/>
    <pivotField dataField="1" showAll="0"/>
    <pivotField axis="axisCol" showAll="0">
      <items count="7">
        <item x="5"/>
        <item x="4"/>
        <item x="3"/>
        <item x="2"/>
        <item x="1"/>
        <item x="0"/>
        <item t="default"/>
      </items>
    </pivotField>
    <pivotField axis="axisRow" showAll="0">
      <items count="14">
        <item x="0"/>
        <item x="3"/>
        <item x="4"/>
        <item x="1"/>
        <item x="2"/>
        <item x="11"/>
        <item x="12"/>
        <item x="9"/>
        <item x="10"/>
        <item x="7"/>
        <item x="8"/>
        <item x="5"/>
        <item x="6"/>
        <item t="default"/>
      </items>
    </pivotField>
  </pivotFields>
  <rowFields count="1">
    <field x="3"/>
  </rowFields>
  <rowItems count="13">
    <i>
      <x/>
    </i>
    <i>
      <x v="1"/>
    </i>
    <i>
      <x v="2"/>
    </i>
    <i>
      <x v="3"/>
    </i>
    <i>
      <x v="4"/>
    </i>
    <i>
      <x v="5"/>
    </i>
    <i>
      <x v="6"/>
    </i>
    <i>
      <x v="7"/>
    </i>
    <i>
      <x v="8"/>
    </i>
    <i>
      <x v="9"/>
    </i>
    <i>
      <x v="10"/>
    </i>
    <i>
      <x v="11"/>
    </i>
    <i>
      <x v="12"/>
    </i>
  </rowItems>
  <colFields count="1">
    <field x="2"/>
  </colFields>
  <colItems count="6">
    <i>
      <x/>
    </i>
    <i>
      <x v="1"/>
    </i>
    <i>
      <x v="2"/>
    </i>
    <i>
      <x v="3"/>
    </i>
    <i>
      <x v="4"/>
    </i>
    <i>
      <x v="5"/>
    </i>
  </colItems>
  <dataFields count="1">
    <dataField name="Sum of Value" fld="1" baseField="0" baseItem="0"/>
  </dataFields>
  <formats count="1">
    <format dxfId="9">
      <pivotArea dataOnly="0" labelOnly="1"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345BD5-E301-41D7-8272-083DBE3119D3}" name="Table1" displayName="Table1" ref="A2:R3" totalsRowShown="0" headerRowDxfId="78" dataDxfId="76" headerRowBorderDxfId="77" tableBorderDxfId="75">
  <tableColumns count="18">
    <tableColumn id="1" xr3:uid="{DDA1134F-43D2-4C77-8227-16C5E0C0AEAF}" name="Year" dataDxfId="74"/>
    <tableColumn id="2" xr3:uid="{148C178F-316D-4D0B-A438-A72D96E0C8D2}" name="2006-072" dataDxfId="73"/>
    <tableColumn id="3" xr3:uid="{91507230-EDFB-44E6-8F23-3C77675C6D5F}" name="2007-082" dataDxfId="72"/>
    <tableColumn id="4" xr3:uid="{021AA43A-9D0C-48AB-818A-5EBF03FE3FC7}" name="2008-09" dataDxfId="71"/>
    <tableColumn id="5" xr3:uid="{D9DFCB9A-E645-4F4E-93DD-9005734531F3}" name="2009-10" dataDxfId="70"/>
    <tableColumn id="6" xr3:uid="{D4E371F9-1E4A-41F9-9A82-E381877D51DD}" name="2010-11" dataDxfId="69"/>
    <tableColumn id="7" xr3:uid="{9B6DF29D-85F6-4FA0-92DA-678F55D54417}" name="2011-12" dataDxfId="68"/>
    <tableColumn id="8" xr3:uid="{DC965D3C-9BAE-4876-9B77-F4B3C624B3AF}" name="2012-13" dataDxfId="67"/>
    <tableColumn id="9" xr3:uid="{63E342CB-4A71-46BE-A304-AA8A407D5C5F}" name="2013-14" dataDxfId="66"/>
    <tableColumn id="10" xr3:uid="{C2452322-2991-4FCD-8F77-02C00BA2D54C}" name="2014-15" dataDxfId="65"/>
    <tableColumn id="11" xr3:uid="{22A1B120-B42A-488B-9314-8FA641F98EA9}" name="2015-16" dataDxfId="64"/>
    <tableColumn id="12" xr3:uid="{467AD35E-934D-40C1-9DC2-743B2D4377E6}" name="2016-17" dataDxfId="63"/>
    <tableColumn id="13" xr3:uid="{EA083B04-43D7-4E72-A764-A347E1706B04}" name="2017-18" dataDxfId="62"/>
    <tableColumn id="14" xr3:uid="{70505665-2946-42D1-A707-A1580B5BCCBB}" name="2018-19" dataDxfId="61"/>
    <tableColumn id="15" xr3:uid="{242B5A5D-A655-467F-82C9-1047FFFCEA94}" name="2019-20*" dataDxfId="60"/>
    <tableColumn id="17" xr3:uid="{A1A6A5C6-9F8E-4598-A4E0-D4A7685DBDFD}" name="2020-21*" dataDxfId="59"/>
    <tableColumn id="16" xr3:uid="{A40883B7-A960-4560-9B64-6F20B023DF0F}" name="2021-22*" dataDxfId="58"/>
    <tableColumn id="18" xr3:uid="{E192F059-C2C4-49F4-B0F4-4D2B276DF5BD}" name="2022-23" dataDxfId="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655915-AA45-4C1B-8AB7-2362E24839E3}" name="Table2" displayName="Table2" ref="A5:R9" totalsRowShown="0" headerRowDxfId="57">
  <tableColumns count="18">
    <tableColumn id="1" xr3:uid="{9C8AB486-60B0-4441-9A34-D7DEC0C81CB3}" name="Year" dataDxfId="56"/>
    <tableColumn id="2" xr3:uid="{A001DDFF-E464-4488-A688-86D3500F81C3}" name="2006-072"/>
    <tableColumn id="3" xr3:uid="{84C9E13A-89E2-4199-8D28-0159BB14C76B}" name="2007-082"/>
    <tableColumn id="4" xr3:uid="{8EA3C7E2-83AB-4443-BD26-BCBF1E87E663}" name="2008-09"/>
    <tableColumn id="5" xr3:uid="{BA1B9651-9B97-4D6A-BEBF-7A6EF215A7D2}" name="2009-10"/>
    <tableColumn id="6" xr3:uid="{B9F0A859-D79A-4E18-B574-BA60DB3A5E12}" name="2010-11"/>
    <tableColumn id="7" xr3:uid="{E110FB28-1F18-4358-911C-FFD4413D6EB5}" name="2011-12"/>
    <tableColumn id="8" xr3:uid="{0BEE042B-8ACF-4303-BCBB-953B6B3A4C99}" name="2012-13"/>
    <tableColumn id="9" xr3:uid="{85A20C72-6581-421F-8D94-9A701D522694}" name="2013-14"/>
    <tableColumn id="10" xr3:uid="{3F2F1E7F-AA19-4377-A96A-0D2DEA4066ED}" name="2014-15"/>
    <tableColumn id="11" xr3:uid="{40E8BC6E-0E33-41CF-B229-EBFAAA009AB9}" name="2015-16"/>
    <tableColumn id="12" xr3:uid="{AE9D9D29-86CE-43BC-82A6-256124C8809E}" name="2016-17"/>
    <tableColumn id="13" xr3:uid="{AFA2B0D5-CA69-48C4-8BCD-4A8B9A94B4FD}" name="2017-18"/>
    <tableColumn id="14" xr3:uid="{CF0979FA-822E-4BD4-A2D7-4AF2006CC06D}" name="2018-19"/>
    <tableColumn id="15" xr3:uid="{16E67B42-E713-404A-951C-16150196DB9A}" name="2019-20*"/>
    <tableColumn id="17" xr3:uid="{FED60564-04FB-4E32-8E99-61CB478E5C0C}" name="2020-21*"/>
    <tableColumn id="16" xr3:uid="{50AE37A3-B68C-4703-87D7-023057D483C3}" name="2021-22**" dataDxfId="55"/>
    <tableColumn id="18" xr3:uid="{110E0207-8A5F-4A3E-96A2-F0AC0412126D}" name="Column1" dataDxfId="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6261E3-A4C6-4F26-A4CF-C1673ED07FE7}" name="Table3" displayName="Table3" ref="A11:R15" totalsRowShown="0" headerRowDxfId="54">
  <tableColumns count="18">
    <tableColumn id="1" xr3:uid="{7144CAE6-0EA7-4B31-8AB2-C0CC4FF338F1}" name="Year" dataDxfId="53"/>
    <tableColumn id="2" xr3:uid="{4E891AA5-2124-4D1D-AF52-A76A1120B73D}" name="2006-072"/>
    <tableColumn id="3" xr3:uid="{69437F3A-A01B-4144-BFD1-843A4910FF61}" name="2007-082"/>
    <tableColumn id="4" xr3:uid="{0186D68E-2FCD-479E-A4F4-4DADC243974B}" name="2008-09"/>
    <tableColumn id="5" xr3:uid="{3F48ACD9-8E11-4F6D-A622-B50F3D818ECE}" name="2009-10"/>
    <tableColumn id="6" xr3:uid="{7E113D47-4853-4493-B200-57C7E26338BA}" name="2010-11"/>
    <tableColumn id="7" xr3:uid="{693599AC-8EB9-40D9-B5E0-FC1874F7719D}" name="2011-12"/>
    <tableColumn id="8" xr3:uid="{EFD1AE09-1E9A-47E4-9498-595D391FD8D1}" name="2012-13"/>
    <tableColumn id="9" xr3:uid="{11408C83-5552-4005-BB0A-D7F7EC8C039D}" name="2013-14"/>
    <tableColumn id="10" xr3:uid="{CD434775-EAD3-41A0-8B43-D642583D492F}" name="2014-15"/>
    <tableColumn id="11" xr3:uid="{23022172-B9A1-47D1-A16C-9B582EC6B5C5}" name="2015-16"/>
    <tableColumn id="12" xr3:uid="{A1F762FF-4468-458B-B391-AC3F9E31DE2A}" name="2016-17"/>
    <tableColumn id="13" xr3:uid="{9B38FFBE-931F-4548-AC51-AD078EAC48D1}" name="2017-18"/>
    <tableColumn id="14" xr3:uid="{F23A7ECA-DC03-41A5-BBF8-F702360D5A2E}" name="2018-19"/>
    <tableColumn id="15" xr3:uid="{118EBC0F-E5CD-4B7A-9229-E97CEC80238C}" name="2019-20*"/>
    <tableColumn id="17" xr3:uid="{25533018-9CEA-4A08-8FDD-1BB8E866EB8B}" name="2020-21*"/>
    <tableColumn id="16" xr3:uid="{1C7BDD60-0B2A-416F-BE96-053244DF5C83}" name="2021-22**" dataDxfId="52"/>
    <tableColumn id="18" xr3:uid="{65CD6FCA-BAE0-4F77-8FA4-23B2D992FA1E}" name="Column1" dataDxfId="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4702369-F1B6-4ED1-8404-681D4C86B80E}" name="Table4" displayName="Table4" ref="A17:R21" totalsRowShown="0" headerRowDxfId="51">
  <tableColumns count="18">
    <tableColumn id="1" xr3:uid="{227FE29A-C15A-4F9F-84D4-5D466086EE7F}" name="Year" dataDxfId="50"/>
    <tableColumn id="2" xr3:uid="{B11CF56B-D4CF-4FB0-990C-48331A72F164}" name="2006-072"/>
    <tableColumn id="3" xr3:uid="{0E352E3C-F831-417F-8492-9EFB2056CCAD}" name="2007-082"/>
    <tableColumn id="4" xr3:uid="{C0F1407A-42A0-4959-B488-15FD7B4A2C56}" name="2008-09"/>
    <tableColumn id="5" xr3:uid="{BBB4C37F-CC7A-41F5-A3C1-00CE635346A9}" name="2009-10"/>
    <tableColumn id="6" xr3:uid="{483BBF35-E5B1-4FEA-83E1-8DA68CA516EB}" name="2010-11"/>
    <tableColumn id="7" xr3:uid="{AC9D228B-2F71-4A3F-B354-0D30BD278818}" name="2011-12"/>
    <tableColumn id="8" xr3:uid="{F0626445-B336-429D-9E00-4684DA6D8014}" name="2012-13"/>
    <tableColumn id="9" xr3:uid="{CE3F70C3-C2BF-4483-B605-9C6FA701AB11}" name="2013-14"/>
    <tableColumn id="10" xr3:uid="{932463CD-270E-479F-9EC4-FAD216134184}" name="2014-15"/>
    <tableColumn id="11" xr3:uid="{71D501D4-6EBE-4BA4-99F9-3454D29538B8}" name="2015-16"/>
    <tableColumn id="12" xr3:uid="{8057214A-13F7-45C5-9EA6-1500716FE86E}" name="2016-17"/>
    <tableColumn id="13" xr3:uid="{AED43DB1-EEFA-428B-AC18-A596CB0106D6}" name="2017-18"/>
    <tableColumn id="14" xr3:uid="{199C3F43-D1B7-4373-8C7D-94179195A632}" name="2018-19"/>
    <tableColumn id="15" xr3:uid="{7D5B4470-7D92-4CF1-878F-53021D5DAE87}" name="2019-20*"/>
    <tableColumn id="17" xr3:uid="{51CDD6DB-5BBC-41BE-A2E1-C2EE48DB769F}" name="2020-21*"/>
    <tableColumn id="16" xr3:uid="{469EE1AC-B2A4-4C3F-9752-A9F392203CFE}" name="2021-22**" dataDxfId="49"/>
    <tableColumn id="18" xr3:uid="{CD473DF3-BF52-4204-B08F-1CA0D8E391C5}" name="Column1" dataDxfId="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9D5AB0-83EA-45AA-B352-F70391EEA6DE}" name="Table5" displayName="Table5" ref="A28:R29" totalsRowShown="0" headerRowDxfId="48" dataDxfId="46" headerRowBorderDxfId="47" tableBorderDxfId="45">
  <tableColumns count="18">
    <tableColumn id="1" xr3:uid="{CD3E0F77-9033-4FF0-A94B-ED7141294C73}" name="Year" dataDxfId="44"/>
    <tableColumn id="2" xr3:uid="{B3C8AA3F-A4D0-4D42-8494-55D5874B9607}" name="2006-072" dataDxfId="43"/>
    <tableColumn id="3" xr3:uid="{8EB852C4-5453-4390-8149-3B84433CE0A0}" name="2007-082" dataDxfId="42"/>
    <tableColumn id="4" xr3:uid="{E3E72D76-09EE-45A0-B4E1-E1CBC66808DE}" name="2008-09" dataDxfId="41"/>
    <tableColumn id="5" xr3:uid="{E3C54CE8-DE87-437E-BF19-8AAAFDC7B445}" name="2009-10" dataDxfId="40"/>
    <tableColumn id="6" xr3:uid="{C135EBF8-0954-4ECA-A2F9-DC4033F85B7D}" name="2010-11" dataDxfId="39"/>
    <tableColumn id="7" xr3:uid="{B20F9462-E042-41E3-9E16-E605DD6C3663}" name="2011-12" dataDxfId="38"/>
    <tableColumn id="8" xr3:uid="{0D95661A-485F-4298-8E88-1DA6B17196BA}" name="2012-13" dataDxfId="37"/>
    <tableColumn id="9" xr3:uid="{C5D9B1E9-A882-4420-B19E-6323B6B74408}" name="2013-14" dataDxfId="36"/>
    <tableColumn id="10" xr3:uid="{E92F4602-7C87-4DB7-8B8E-0B751F140B9B}" name="2014-15" dataDxfId="35"/>
    <tableColumn id="11" xr3:uid="{248D8F69-ED65-4C29-A546-4899388680E5}" name="2015-16" dataDxfId="34"/>
    <tableColumn id="12" xr3:uid="{67DF7392-A83F-4EF7-B3FA-85C82D393FDD}" name="2016-17" dataDxfId="33"/>
    <tableColumn id="13" xr3:uid="{1A98ECE0-AD68-4A10-B8EE-B77299075B0A}" name="2017-18" dataDxfId="32"/>
    <tableColumn id="14" xr3:uid="{CEA578DA-E962-49D4-A316-97EFDD56334C}" name="2018-19" dataDxfId="31"/>
    <tableColumn id="15" xr3:uid="{C4F0509F-6DE3-4BF4-B3CB-5FCABF812956}" name="2019-20*" dataDxfId="30"/>
    <tableColumn id="17" xr3:uid="{07937ED2-06FE-4C6D-9E1C-536C9EDC6380}" name="2020-21*" dataDxfId="29"/>
    <tableColumn id="16" xr3:uid="{8717245C-E8B7-4FA9-ADF9-32390F34D305}" name="2021-22*" dataDxfId="28"/>
    <tableColumn id="18" xr3:uid="{AE8F4737-6D57-46FA-9466-5F85190145F5}" name="2022-23" dataDxfId="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27C0CD-40BC-4E6F-A8DD-3FC38E93EF47}" name="Table6" displayName="Table6" ref="A31:R35" totalsRowShown="0" headerRowDxfId="4">
  <tableColumns count="18">
    <tableColumn id="1" xr3:uid="{C7041BC9-89F1-4F63-BEC3-0A4F02A3A2EC}" name="Year" dataDxfId="3"/>
    <tableColumn id="2" xr3:uid="{D181298B-1336-46A1-95D9-52A32B26C6F3}" name="2006-072"/>
    <tableColumn id="3" xr3:uid="{7BA19EF4-A08B-4FBD-93F6-4F315F953934}" name="2007-082"/>
    <tableColumn id="4" xr3:uid="{2F5EB303-1993-4D8C-A4E1-623C4FED41B6}" name="2008-09"/>
    <tableColumn id="5" xr3:uid="{F6C07E7F-8747-4C2A-B684-0696EEED2480}" name="2009-10"/>
    <tableColumn id="6" xr3:uid="{BDE4F9C2-994A-4EA6-B035-148599D99FC0}" name="2010-11"/>
    <tableColumn id="7" xr3:uid="{473B6C6F-0F9F-4C6A-B956-727996005011}" name="2011-12"/>
    <tableColumn id="8" xr3:uid="{A8F6194D-3495-41A2-B446-93D2D11543F1}" name="2012-13"/>
    <tableColumn id="9" xr3:uid="{8AC99D16-5421-4A43-BC04-8C2E15EE380A}" name="2013-14"/>
    <tableColumn id="10" xr3:uid="{7BFD8F62-DF2A-4E31-8A0D-C240B7064FF7}" name="2014-15"/>
    <tableColumn id="11" xr3:uid="{79445D3D-BC00-4244-AD08-005DA80E98EA}" name="2015-16"/>
    <tableColumn id="12" xr3:uid="{9A9D2877-2195-46BE-8900-10F3913CED5D}" name="2016-17"/>
    <tableColumn id="13" xr3:uid="{5210955D-208E-4232-AC9D-55FCA98FDBF8}" name="2017-18"/>
    <tableColumn id="14" xr3:uid="{60BA8597-DA3F-4766-B881-52D6EAA308FF}" name="2018-19"/>
    <tableColumn id="15" xr3:uid="{D024B9E3-977F-4541-B748-EB07ECEAFBA6}" name="2019-20*"/>
    <tableColumn id="17" xr3:uid="{D71BA319-158A-4837-9788-369314D43737}" name="2020-21*"/>
    <tableColumn id="16" xr3:uid="{6FA54FE5-7F78-4D42-AE26-3B5177B6EFE0}" name="2021-22**" dataDxfId="2"/>
    <tableColumn id="18" xr3:uid="{410AABA1-C2C0-4444-9DC9-246E5D3734CE}" name="Column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92A783-6597-482E-88CB-286653256804}" name="Table7" displayName="Table7" ref="A37:R41" totalsRowShown="0" headerRowDxfId="27">
  <tableColumns count="18">
    <tableColumn id="1" xr3:uid="{F536C346-6063-4F79-B99B-1452C9F76E21}" name="Year" dataDxfId="26"/>
    <tableColumn id="2" xr3:uid="{AE6D032F-D252-479D-89B0-A9FE0A5184BB}" name="2006-072" dataDxfId="25"/>
    <tableColumn id="3" xr3:uid="{1971A989-88FC-48C2-8836-3214144DB5F8}" name="2007-082" dataDxfId="24"/>
    <tableColumn id="4" xr3:uid="{E68586ED-2D3E-4BD9-87EF-CA916C741FB1}" name="2008-09" dataDxfId="23"/>
    <tableColumn id="5" xr3:uid="{6DBDC2EC-A2B3-4689-BFBF-D518DA7A24C9}" name="2009-10" dataDxfId="22"/>
    <tableColumn id="6" xr3:uid="{AC7D8591-B2BD-492D-96E2-A6FD764FC5E2}" name="2010-11" dataDxfId="21"/>
    <tableColumn id="7" xr3:uid="{815D0DF7-C2BC-44B6-A362-295BEF97A551}" name="2011-12" dataDxfId="20"/>
    <tableColumn id="8" xr3:uid="{2675E5F7-FF06-47F7-9F25-5DFF496F8171}" name="2012-13" dataDxfId="19"/>
    <tableColumn id="9" xr3:uid="{E0DC4631-47FF-4859-9C68-03C195160D9B}" name="2013-14" dataDxfId="18"/>
    <tableColumn id="10" xr3:uid="{3721036A-5ADE-44FD-8708-A142C0BA1955}" name="2014-15" dataDxfId="17"/>
    <tableColumn id="11" xr3:uid="{500282A9-7486-4A98-BD75-14999EA84A81}" name="2015-16" dataDxfId="16"/>
    <tableColumn id="12" xr3:uid="{A4A5F67F-960D-4D97-9C95-1BB5C989150F}" name="2016-17" dataDxfId="15"/>
    <tableColumn id="13" xr3:uid="{AD972AD0-6F6D-4FDC-8DFD-A45DB70A7A0A}" name="2017-18" dataDxfId="14"/>
    <tableColumn id="14" xr3:uid="{F02A182F-3820-4162-B4C0-F6D731171603}" name="2018-19" dataDxfId="13"/>
    <tableColumn id="15" xr3:uid="{2F8BB4CE-2D9E-4B5F-845D-0793AA08785C}" name="2019-20*" dataDxfId="12"/>
    <tableColumn id="17" xr3:uid="{D951224A-D689-4568-B6BB-795EE2A17AF8}" name="2020-21*" dataDxfId="11"/>
    <tableColumn id="16" xr3:uid="{8104F6C2-BD25-48EB-A52A-247550626F17}" name="2021-22**" dataDxfId="10"/>
    <tableColumn id="18" xr3:uid="{1AF28942-2692-4EEA-8B8F-9F0DEFBA538B}" name="Column1"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
  <sheetViews>
    <sheetView tabSelected="1" view="pageLayout" zoomScaleNormal="100" workbookViewId="0">
      <selection sqref="A1:Q1"/>
    </sheetView>
  </sheetViews>
  <sheetFormatPr defaultRowHeight="12.75" x14ac:dyDescent="0.2"/>
  <cols>
    <col min="1" max="1" width="35.7109375" style="4" customWidth="1"/>
    <col min="2" max="3" width="10" style="4" hidden="1" customWidth="1"/>
    <col min="4" max="5" width="9" style="4" hidden="1" customWidth="1"/>
    <col min="6" max="7" width="7.85546875" style="4" hidden="1" customWidth="1"/>
    <col min="8" max="18" width="7.85546875" style="4" customWidth="1"/>
    <col min="19" max="16384" width="9.140625" style="4"/>
  </cols>
  <sheetData>
    <row r="1" spans="1:18" s="18" customFormat="1" ht="60" customHeight="1" x14ac:dyDescent="0.25">
      <c r="A1" s="33" t="s">
        <v>128</v>
      </c>
      <c r="B1" s="33"/>
      <c r="C1" s="33"/>
      <c r="D1" s="33"/>
      <c r="E1" s="33"/>
      <c r="F1" s="33"/>
      <c r="G1" s="33"/>
      <c r="H1" s="33"/>
      <c r="I1" s="33"/>
      <c r="J1" s="33"/>
      <c r="K1" s="33"/>
      <c r="L1" s="33"/>
      <c r="M1" s="33"/>
      <c r="N1" s="33"/>
      <c r="O1" s="33"/>
      <c r="P1" s="33"/>
      <c r="Q1" s="33"/>
    </row>
    <row r="2" spans="1:18" ht="16.5" customHeight="1" x14ac:dyDescent="0.2">
      <c r="A2" s="19" t="s">
        <v>77</v>
      </c>
      <c r="B2" s="20" t="s">
        <v>115</v>
      </c>
      <c r="C2" s="20" t="s">
        <v>116</v>
      </c>
      <c r="D2" s="20" t="s">
        <v>75</v>
      </c>
      <c r="E2" s="20" t="s">
        <v>74</v>
      </c>
      <c r="F2" s="20" t="s">
        <v>73</v>
      </c>
      <c r="G2" s="20" t="s">
        <v>72</v>
      </c>
      <c r="H2" s="20" t="s">
        <v>71</v>
      </c>
      <c r="I2" s="20" t="s">
        <v>103</v>
      </c>
      <c r="J2" s="21" t="s">
        <v>104</v>
      </c>
      <c r="K2" s="21" t="s">
        <v>105</v>
      </c>
      <c r="L2" s="21" t="s">
        <v>106</v>
      </c>
      <c r="M2" s="21" t="s">
        <v>107</v>
      </c>
      <c r="N2" s="21" t="s">
        <v>117</v>
      </c>
      <c r="O2" s="22" t="s">
        <v>118</v>
      </c>
      <c r="P2" s="22" t="s">
        <v>119</v>
      </c>
      <c r="Q2" s="22" t="s">
        <v>127</v>
      </c>
      <c r="R2" s="21" t="s">
        <v>131</v>
      </c>
    </row>
    <row r="3" spans="1:18" ht="16.5" customHeight="1" x14ac:dyDescent="0.2">
      <c r="A3" s="5" t="s">
        <v>108</v>
      </c>
      <c r="B3" s="6">
        <v>14847</v>
      </c>
      <c r="C3" s="6">
        <v>15519</v>
      </c>
      <c r="D3" s="6">
        <v>15921</v>
      </c>
      <c r="E3" s="6">
        <v>16384</v>
      </c>
      <c r="F3" s="6">
        <v>16126</v>
      </c>
      <c r="G3" s="6">
        <v>15785</v>
      </c>
      <c r="H3" s="6">
        <v>15837</v>
      </c>
      <c r="I3" s="6">
        <v>15992</v>
      </c>
      <c r="J3" s="6">
        <v>16480</v>
      </c>
      <c r="K3" s="6">
        <v>16831</v>
      </c>
      <c r="L3" s="6">
        <v>17026</v>
      </c>
      <c r="M3" s="6">
        <v>17364</v>
      </c>
      <c r="N3" s="6">
        <v>17522</v>
      </c>
      <c r="O3" s="6">
        <v>17909</v>
      </c>
      <c r="P3" s="6">
        <v>18010</v>
      </c>
      <c r="Q3" s="26">
        <v>17999</v>
      </c>
      <c r="R3" s="6">
        <v>17509</v>
      </c>
    </row>
    <row r="4" spans="1:18" ht="31.5" customHeight="1" x14ac:dyDescent="0.2">
      <c r="A4" s="11" t="s">
        <v>100</v>
      </c>
      <c r="B4" s="5"/>
      <c r="C4" s="5"/>
      <c r="D4" s="5"/>
      <c r="E4" s="5"/>
      <c r="F4" s="5"/>
      <c r="G4" s="5"/>
      <c r="H4" s="5"/>
      <c r="I4" s="5"/>
      <c r="J4" s="5"/>
      <c r="K4" s="5"/>
      <c r="L4" s="5"/>
      <c r="M4" s="5"/>
      <c r="N4" s="5"/>
      <c r="O4" s="5"/>
      <c r="P4" s="5"/>
      <c r="Q4" s="27"/>
    </row>
    <row r="5" spans="1:18" s="25" customFormat="1" ht="14.25" hidden="1" x14ac:dyDescent="0.2">
      <c r="A5" s="17" t="s">
        <v>77</v>
      </c>
      <c r="B5" s="15" t="s">
        <v>124</v>
      </c>
      <c r="C5" s="15" t="s">
        <v>125</v>
      </c>
      <c r="D5" s="15" t="s">
        <v>75</v>
      </c>
      <c r="E5" s="15" t="s">
        <v>74</v>
      </c>
      <c r="F5" s="15" t="s">
        <v>73</v>
      </c>
      <c r="G5" s="15" t="s">
        <v>72</v>
      </c>
      <c r="H5" s="15" t="s">
        <v>71</v>
      </c>
      <c r="I5" s="15" t="s">
        <v>103</v>
      </c>
      <c r="J5" s="15" t="s">
        <v>104</v>
      </c>
      <c r="K5" s="15" t="s">
        <v>105</v>
      </c>
      <c r="L5" s="15" t="s">
        <v>106</v>
      </c>
      <c r="M5" s="15" t="s">
        <v>107</v>
      </c>
      <c r="N5" s="15" t="s">
        <v>117</v>
      </c>
      <c r="O5" s="16" t="s">
        <v>118</v>
      </c>
      <c r="P5" s="16" t="s">
        <v>119</v>
      </c>
      <c r="Q5" s="28" t="s">
        <v>126</v>
      </c>
      <c r="R5" s="15" t="s">
        <v>130</v>
      </c>
    </row>
    <row r="6" spans="1:18" ht="16.5" customHeight="1" x14ac:dyDescent="0.2">
      <c r="A6" s="7" t="s">
        <v>97</v>
      </c>
      <c r="B6" s="6">
        <v>9255</v>
      </c>
      <c r="C6" s="6">
        <v>9314</v>
      </c>
      <c r="D6" s="6">
        <v>9189</v>
      </c>
      <c r="E6" s="6">
        <v>9333</v>
      </c>
      <c r="F6" s="6">
        <v>9421</v>
      </c>
      <c r="G6" s="6">
        <v>9221</v>
      </c>
      <c r="H6" s="6">
        <v>9304</v>
      </c>
      <c r="I6" s="6">
        <v>9240</v>
      </c>
      <c r="J6" s="6">
        <v>9405</v>
      </c>
      <c r="K6" s="6">
        <v>9554</v>
      </c>
      <c r="L6" s="6">
        <v>9721</v>
      </c>
      <c r="M6" s="6">
        <v>10223</v>
      </c>
      <c r="N6" s="14">
        <v>10689</v>
      </c>
      <c r="O6" s="14">
        <v>11547</v>
      </c>
      <c r="P6" s="14">
        <v>11225</v>
      </c>
      <c r="Q6" s="29">
        <v>12901</v>
      </c>
      <c r="R6" s="29">
        <v>11349</v>
      </c>
    </row>
    <row r="7" spans="1:18" ht="16.5" customHeight="1" x14ac:dyDescent="0.2">
      <c r="A7" s="7" t="s">
        <v>98</v>
      </c>
      <c r="B7" s="8">
        <f>B6/B$3*100</f>
        <v>62.335825419276624</v>
      </c>
      <c r="C7" s="8">
        <f t="shared" ref="C7" si="0">C6/C$3*100</f>
        <v>60.016753656807786</v>
      </c>
      <c r="D7" s="8">
        <f>D6/D$3*100</f>
        <v>57.716223855285477</v>
      </c>
      <c r="E7" s="8">
        <f t="shared" ref="E7:I7" si="1">E6/E$3*100</f>
        <v>56.964111328125</v>
      </c>
      <c r="F7" s="8">
        <f t="shared" si="1"/>
        <v>58.421183182438298</v>
      </c>
      <c r="G7" s="8">
        <f t="shared" si="1"/>
        <v>58.416217928413047</v>
      </c>
      <c r="H7" s="8">
        <f t="shared" si="1"/>
        <v>58.748500347288001</v>
      </c>
      <c r="I7" s="8">
        <f t="shared" si="1"/>
        <v>57.77888944472236</v>
      </c>
      <c r="J7" s="8">
        <f t="shared" ref="J7:K7" si="2">J6/J$3*100</f>
        <v>57.069174757281552</v>
      </c>
      <c r="K7" s="8">
        <f t="shared" si="2"/>
        <v>56.764303962925553</v>
      </c>
      <c r="L7" s="8">
        <f t="shared" ref="L7:O7" si="3">L6/L$3*100</f>
        <v>57.095031128861741</v>
      </c>
      <c r="M7" s="8">
        <f t="shared" si="3"/>
        <v>58.874683252706753</v>
      </c>
      <c r="N7" s="8">
        <f t="shared" si="3"/>
        <v>61.003310124415023</v>
      </c>
      <c r="O7" s="8">
        <f t="shared" si="3"/>
        <v>64.475961806912736</v>
      </c>
      <c r="P7" s="8">
        <f>P6/P$3*100</f>
        <v>62.326485285952252</v>
      </c>
      <c r="Q7" s="30">
        <f>Q6/Q$3*100</f>
        <v>71.676204233568527</v>
      </c>
      <c r="R7" s="30">
        <f>R6/R$3*100</f>
        <v>64.8180935518876</v>
      </c>
    </row>
    <row r="8" spans="1:18" ht="16.5" customHeight="1" x14ac:dyDescent="0.2">
      <c r="A8" s="7" t="s">
        <v>99</v>
      </c>
      <c r="B8" s="9">
        <v>45885222.000000007</v>
      </c>
      <c r="C8" s="9">
        <v>48246244.590000004</v>
      </c>
      <c r="D8" s="9">
        <v>49900008</v>
      </c>
      <c r="E8" s="9">
        <v>60117741</v>
      </c>
      <c r="F8" s="9">
        <v>63064846</v>
      </c>
      <c r="G8" s="9">
        <v>59414392</v>
      </c>
      <c r="H8" s="9">
        <v>68555599</v>
      </c>
      <c r="I8" s="9">
        <v>70419793</v>
      </c>
      <c r="J8" s="9">
        <v>73463692</v>
      </c>
      <c r="K8" s="9">
        <v>79035842</v>
      </c>
      <c r="L8" s="9">
        <v>85100577</v>
      </c>
      <c r="M8" s="9">
        <v>96319772</v>
      </c>
      <c r="N8" s="9">
        <v>102773189.44999909</v>
      </c>
      <c r="O8" s="9">
        <v>114079530</v>
      </c>
      <c r="P8" s="9">
        <v>112802793</v>
      </c>
      <c r="Q8" s="31">
        <v>131907393.10999943</v>
      </c>
      <c r="R8" s="31">
        <v>112809541.5199993</v>
      </c>
    </row>
    <row r="9" spans="1:18" ht="16.5" customHeight="1" x14ac:dyDescent="0.2">
      <c r="A9" s="7" t="s">
        <v>102</v>
      </c>
      <c r="B9" s="10">
        <f>B8/B6</f>
        <v>4957.8846029173428</v>
      </c>
      <c r="C9" s="10">
        <f t="shared" ref="C9" si="4">C8/C6</f>
        <v>5179.9704305346795</v>
      </c>
      <c r="D9" s="10">
        <f>D8/D6</f>
        <v>5430.4067907280441</v>
      </c>
      <c r="E9" s="10">
        <f t="shared" ref="E9:I9" si="5">E8/E6</f>
        <v>6441.4165863066537</v>
      </c>
      <c r="F9" s="10">
        <f t="shared" si="5"/>
        <v>6694.0713300074303</v>
      </c>
      <c r="G9" s="10">
        <f t="shared" si="5"/>
        <v>6443.3783754473488</v>
      </c>
      <c r="H9" s="10">
        <f t="shared" si="5"/>
        <v>7368.4005803955288</v>
      </c>
      <c r="I9" s="10">
        <f t="shared" si="5"/>
        <v>7621.1897186147189</v>
      </c>
      <c r="J9" s="10">
        <f t="shared" ref="J9:K9" si="6">J8/J6</f>
        <v>7811.131525784157</v>
      </c>
      <c r="K9" s="10">
        <f t="shared" si="6"/>
        <v>8272.5394599120791</v>
      </c>
      <c r="L9" s="10">
        <f t="shared" ref="L9:Q9" si="7">L8/L6</f>
        <v>8754.302746631005</v>
      </c>
      <c r="M9" s="10">
        <f t="shared" ref="M9:P9" si="8">M8/M6</f>
        <v>9421.8695099285924</v>
      </c>
      <c r="N9" s="10">
        <f t="shared" si="8"/>
        <v>9614.8554074281128</v>
      </c>
      <c r="O9" s="10">
        <f t="shared" si="8"/>
        <v>9879.5817095349448</v>
      </c>
      <c r="P9" s="10">
        <f t="shared" si="8"/>
        <v>10049.246592427617</v>
      </c>
      <c r="Q9" s="32">
        <f t="shared" si="7"/>
        <v>10224.586707231954</v>
      </c>
      <c r="R9" s="32">
        <f t="shared" ref="R9" si="9">R8/R6</f>
        <v>9940.0424284077271</v>
      </c>
    </row>
    <row r="10" spans="1:18" ht="31.5" customHeight="1" x14ac:dyDescent="0.2">
      <c r="A10" s="11" t="s">
        <v>110</v>
      </c>
      <c r="B10" s="5"/>
      <c r="C10" s="5"/>
      <c r="D10" s="5"/>
      <c r="E10" s="5"/>
      <c r="F10" s="5"/>
      <c r="G10" s="5"/>
      <c r="H10" s="5"/>
      <c r="I10" s="5"/>
      <c r="J10" s="5"/>
      <c r="K10" s="5"/>
      <c r="L10" s="5"/>
      <c r="M10" s="5"/>
      <c r="N10" s="5"/>
      <c r="O10" s="5"/>
      <c r="P10" s="5"/>
      <c r="Q10" s="23"/>
    </row>
    <row r="11" spans="1:18" s="25" customFormat="1" ht="14.25" hidden="1" x14ac:dyDescent="0.2">
      <c r="A11" s="17" t="s">
        <v>77</v>
      </c>
      <c r="B11" s="15" t="s">
        <v>124</v>
      </c>
      <c r="C11" s="15" t="s">
        <v>125</v>
      </c>
      <c r="D11" s="15" t="s">
        <v>75</v>
      </c>
      <c r="E11" s="15" t="s">
        <v>74</v>
      </c>
      <c r="F11" s="15" t="s">
        <v>73</v>
      </c>
      <c r="G11" s="15" t="s">
        <v>72</v>
      </c>
      <c r="H11" s="15" t="s">
        <v>71</v>
      </c>
      <c r="I11" s="15" t="s">
        <v>103</v>
      </c>
      <c r="J11" s="15" t="s">
        <v>104</v>
      </c>
      <c r="K11" s="15" t="s">
        <v>105</v>
      </c>
      <c r="L11" s="15" t="s">
        <v>106</v>
      </c>
      <c r="M11" s="15" t="s">
        <v>107</v>
      </c>
      <c r="N11" s="15" t="s">
        <v>117</v>
      </c>
      <c r="O11" s="16" t="s">
        <v>118</v>
      </c>
      <c r="P11" s="16" t="s">
        <v>119</v>
      </c>
      <c r="Q11" s="15" t="s">
        <v>126</v>
      </c>
      <c r="R11" s="15" t="s">
        <v>130</v>
      </c>
    </row>
    <row r="12" spans="1:18" ht="16.5" customHeight="1" x14ac:dyDescent="0.2">
      <c r="A12" s="7" t="s">
        <v>97</v>
      </c>
      <c r="B12" s="6">
        <v>4618</v>
      </c>
      <c r="C12" s="6">
        <v>4820</v>
      </c>
      <c r="D12" s="6">
        <v>4824</v>
      </c>
      <c r="E12" s="6">
        <v>5330</v>
      </c>
      <c r="F12" s="6">
        <v>5664</v>
      </c>
      <c r="G12" s="6">
        <v>5745</v>
      </c>
      <c r="H12" s="6">
        <v>5563</v>
      </c>
      <c r="I12" s="6">
        <v>5359</v>
      </c>
      <c r="J12" s="6">
        <v>5487</v>
      </c>
      <c r="K12" s="6">
        <v>5473</v>
      </c>
      <c r="L12" s="6">
        <v>5453</v>
      </c>
      <c r="M12" s="6">
        <v>5985</v>
      </c>
      <c r="N12" s="6">
        <v>6212</v>
      </c>
      <c r="O12" s="6">
        <v>6264</v>
      </c>
      <c r="P12" s="6">
        <v>6477</v>
      </c>
      <c r="Q12" s="26">
        <v>6682</v>
      </c>
      <c r="R12" s="26">
        <v>6719</v>
      </c>
    </row>
    <row r="13" spans="1:18" ht="16.5" customHeight="1" x14ac:dyDescent="0.2">
      <c r="A13" s="7" t="s">
        <v>98</v>
      </c>
      <c r="B13" s="8">
        <f>B12/B$3*100</f>
        <v>31.103926719202533</v>
      </c>
      <c r="C13" s="8">
        <f t="shared" ref="C13" si="10">C12/C$3*100</f>
        <v>31.058702235968809</v>
      </c>
      <c r="D13" s="8">
        <f>D12/D$3*100</f>
        <v>30.29960429621255</v>
      </c>
      <c r="E13" s="8">
        <f t="shared" ref="E13:O13" si="11">E12/E$3*100</f>
        <v>32.53173828125</v>
      </c>
      <c r="F13" s="8">
        <f t="shared" si="11"/>
        <v>35.123403199801558</v>
      </c>
      <c r="G13" s="8">
        <f t="shared" si="11"/>
        <v>36.395312005068106</v>
      </c>
      <c r="H13" s="8">
        <f t="shared" si="11"/>
        <v>35.12660226052914</v>
      </c>
      <c r="I13" s="8">
        <f t="shared" si="11"/>
        <v>33.510505252626317</v>
      </c>
      <c r="J13" s="8">
        <f t="shared" si="11"/>
        <v>33.29490291262136</v>
      </c>
      <c r="K13" s="8">
        <f t="shared" si="11"/>
        <v>32.517378646545062</v>
      </c>
      <c r="L13" s="8">
        <f t="shared" si="11"/>
        <v>32.0274873722542</v>
      </c>
      <c r="M13" s="8">
        <f t="shared" si="11"/>
        <v>34.467864547339325</v>
      </c>
      <c r="N13" s="8">
        <f t="shared" si="11"/>
        <v>35.45257390708823</v>
      </c>
      <c r="O13" s="8">
        <f t="shared" si="11"/>
        <v>34.976827293539557</v>
      </c>
      <c r="P13" s="8">
        <f>P12/P$3*100</f>
        <v>35.963353692393113</v>
      </c>
      <c r="Q13" s="30">
        <f>Q12/Q$3*100</f>
        <v>37.124284682482362</v>
      </c>
      <c r="R13" s="30">
        <f>R12/R$3*100</f>
        <v>38.374550231309613</v>
      </c>
    </row>
    <row r="14" spans="1:18" ht="16.5" customHeight="1" x14ac:dyDescent="0.2">
      <c r="A14" s="7" t="s">
        <v>99</v>
      </c>
      <c r="B14" s="9">
        <v>14372115.49</v>
      </c>
      <c r="C14" s="9">
        <v>15906434.109999999</v>
      </c>
      <c r="D14" s="9">
        <v>18691966</v>
      </c>
      <c r="E14" s="9">
        <v>25344637</v>
      </c>
      <c r="F14" s="9">
        <v>25146829</v>
      </c>
      <c r="G14" s="9">
        <v>24894354</v>
      </c>
      <c r="H14" s="9">
        <v>25441808</v>
      </c>
      <c r="I14" s="9">
        <v>24784222</v>
      </c>
      <c r="J14" s="9">
        <v>24356785</v>
      </c>
      <c r="K14" s="9">
        <v>24351549</v>
      </c>
      <c r="L14" s="9">
        <v>25145234</v>
      </c>
      <c r="M14" s="9">
        <v>29098530</v>
      </c>
      <c r="N14" s="9">
        <v>30517646</v>
      </c>
      <c r="O14" s="9">
        <v>31375251</v>
      </c>
      <c r="P14" s="9">
        <v>33167505</v>
      </c>
      <c r="Q14" s="31">
        <v>34777611</v>
      </c>
      <c r="R14" s="31">
        <v>36941336.100000001</v>
      </c>
    </row>
    <row r="15" spans="1:18" ht="16.5" customHeight="1" x14ac:dyDescent="0.2">
      <c r="A15" s="7" t="s">
        <v>102</v>
      </c>
      <c r="B15" s="10">
        <f>B14/B12</f>
        <v>3112.1947791251623</v>
      </c>
      <c r="C15" s="10">
        <f t="shared" ref="C15" si="12">C14/C12</f>
        <v>3300.0900643153527</v>
      </c>
      <c r="D15" s="10">
        <f>D14/D12</f>
        <v>3874.7856550580432</v>
      </c>
      <c r="E15" s="10">
        <f t="shared" ref="E15:Q15" si="13">E14/E12</f>
        <v>4755.0913696060034</v>
      </c>
      <c r="F15" s="10">
        <f t="shared" si="13"/>
        <v>4439.7650070621467</v>
      </c>
      <c r="G15" s="10">
        <f t="shared" si="13"/>
        <v>4333.2208877284593</v>
      </c>
      <c r="H15" s="10">
        <f t="shared" si="13"/>
        <v>4573.3970879022108</v>
      </c>
      <c r="I15" s="10">
        <f t="shared" si="13"/>
        <v>4624.7848479193881</v>
      </c>
      <c r="J15" s="10">
        <f t="shared" si="13"/>
        <v>4438.9985420083831</v>
      </c>
      <c r="K15" s="10">
        <f t="shared" si="13"/>
        <v>4449.39685729947</v>
      </c>
      <c r="L15" s="10">
        <f t="shared" si="13"/>
        <v>4611.2660920594171</v>
      </c>
      <c r="M15" s="10">
        <f t="shared" si="13"/>
        <v>4861.9097744360906</v>
      </c>
      <c r="N15" s="10">
        <f t="shared" si="13"/>
        <v>4912.6925305859622</v>
      </c>
      <c r="O15" s="10">
        <f t="shared" si="13"/>
        <v>5008.8204022988502</v>
      </c>
      <c r="P15" s="10">
        <f t="shared" si="13"/>
        <v>5120.8128763316354</v>
      </c>
      <c r="Q15" s="32">
        <f t="shared" si="13"/>
        <v>5204.6709069140979</v>
      </c>
      <c r="R15" s="32">
        <f t="shared" ref="R15" si="14">R14/R12</f>
        <v>5498.0407947611257</v>
      </c>
    </row>
    <row r="16" spans="1:18" ht="31.5" customHeight="1" x14ac:dyDescent="0.2">
      <c r="A16" s="11" t="s">
        <v>101</v>
      </c>
      <c r="B16" s="5"/>
      <c r="C16" s="5"/>
      <c r="D16" s="5"/>
      <c r="E16" s="5"/>
      <c r="F16" s="5"/>
      <c r="G16" s="5"/>
      <c r="H16" s="5"/>
      <c r="I16" s="5"/>
      <c r="J16" s="5"/>
      <c r="K16" s="5"/>
      <c r="L16" s="5"/>
      <c r="M16" s="5"/>
      <c r="N16" s="5"/>
      <c r="O16" s="5"/>
      <c r="P16" s="5"/>
      <c r="Q16" s="23"/>
    </row>
    <row r="17" spans="1:18" s="25" customFormat="1" ht="14.25" hidden="1" x14ac:dyDescent="0.2">
      <c r="A17" s="17" t="s">
        <v>77</v>
      </c>
      <c r="B17" s="15" t="s">
        <v>124</v>
      </c>
      <c r="C17" s="15" t="s">
        <v>125</v>
      </c>
      <c r="D17" s="15" t="s">
        <v>75</v>
      </c>
      <c r="E17" s="15" t="s">
        <v>74</v>
      </c>
      <c r="F17" s="15" t="s">
        <v>73</v>
      </c>
      <c r="G17" s="15" t="s">
        <v>72</v>
      </c>
      <c r="H17" s="15" t="s">
        <v>71</v>
      </c>
      <c r="I17" s="15" t="s">
        <v>103</v>
      </c>
      <c r="J17" s="15" t="s">
        <v>104</v>
      </c>
      <c r="K17" s="15" t="s">
        <v>105</v>
      </c>
      <c r="L17" s="15" t="s">
        <v>106</v>
      </c>
      <c r="M17" s="15" t="s">
        <v>107</v>
      </c>
      <c r="N17" s="15" t="s">
        <v>117</v>
      </c>
      <c r="O17" s="16" t="s">
        <v>118</v>
      </c>
      <c r="P17" s="16" t="s">
        <v>119</v>
      </c>
      <c r="Q17" s="15" t="s">
        <v>126</v>
      </c>
      <c r="R17" s="15" t="s">
        <v>130</v>
      </c>
    </row>
    <row r="18" spans="1:18" ht="16.5" customHeight="1" x14ac:dyDescent="0.2">
      <c r="A18" s="7" t="s">
        <v>97</v>
      </c>
      <c r="B18" s="6">
        <v>6869</v>
      </c>
      <c r="C18" s="6">
        <v>6801</v>
      </c>
      <c r="D18" s="6">
        <v>7080</v>
      </c>
      <c r="E18" s="6">
        <v>7349</v>
      </c>
      <c r="F18" s="6">
        <v>7619</v>
      </c>
      <c r="G18" s="6">
        <v>7372</v>
      </c>
      <c r="H18" s="6">
        <v>7337</v>
      </c>
      <c r="I18" s="6">
        <v>7190</v>
      </c>
      <c r="J18" s="6">
        <v>7138</v>
      </c>
      <c r="K18" s="6">
        <v>6983</v>
      </c>
      <c r="L18" s="6">
        <v>6752</v>
      </c>
      <c r="M18" s="6">
        <v>6602</v>
      </c>
      <c r="N18" s="6">
        <v>6396</v>
      </c>
      <c r="O18" s="6">
        <v>6364</v>
      </c>
      <c r="P18" s="6">
        <v>5598</v>
      </c>
      <c r="Q18" s="26">
        <v>6083</v>
      </c>
      <c r="R18" s="26">
        <v>6365</v>
      </c>
    </row>
    <row r="19" spans="1:18" ht="16.5" customHeight="1" x14ac:dyDescent="0.2">
      <c r="A19" s="7" t="s">
        <v>98</v>
      </c>
      <c r="B19" s="8">
        <f>B18/B$3*100</f>
        <v>46.265238768774836</v>
      </c>
      <c r="C19" s="8">
        <f t="shared" ref="C19" si="15">C18/C$3*100</f>
        <v>43.823699980668856</v>
      </c>
      <c r="D19" s="8">
        <f>D18/D$3*100</f>
        <v>44.469568494441305</v>
      </c>
      <c r="E19" s="8">
        <f t="shared" ref="E19:O19" si="16">E18/E$3*100</f>
        <v>44.854736328125</v>
      </c>
      <c r="F19" s="8">
        <f t="shared" si="16"/>
        <v>47.246682376286742</v>
      </c>
      <c r="G19" s="8">
        <f t="shared" si="16"/>
        <v>46.702565726955967</v>
      </c>
      <c r="H19" s="8">
        <f t="shared" si="16"/>
        <v>46.328218728294502</v>
      </c>
      <c r="I19" s="8">
        <f t="shared" si="16"/>
        <v>44.959979989994999</v>
      </c>
      <c r="J19" s="8">
        <f t="shared" si="16"/>
        <v>43.313106796116507</v>
      </c>
      <c r="K19" s="8">
        <f t="shared" si="16"/>
        <v>41.488919256134515</v>
      </c>
      <c r="L19" s="8">
        <f t="shared" si="16"/>
        <v>39.656995183836486</v>
      </c>
      <c r="M19" s="8">
        <f t="shared" si="16"/>
        <v>38.021193273439302</v>
      </c>
      <c r="N19" s="8">
        <f t="shared" si="16"/>
        <v>36.502682342198376</v>
      </c>
      <c r="O19" s="8">
        <f t="shared" si="16"/>
        <v>35.5352057624658</v>
      </c>
      <c r="P19" s="8">
        <f>P18/P$3*100</f>
        <v>31.082731815657965</v>
      </c>
      <c r="Q19" s="30">
        <f>Q18/Q$3*100</f>
        <v>33.796322017889885</v>
      </c>
      <c r="R19" s="30">
        <f>R18/R$3*100</f>
        <v>36.352732880233027</v>
      </c>
    </row>
    <row r="20" spans="1:18" ht="16.5" customHeight="1" x14ac:dyDescent="0.2">
      <c r="A20" s="7" t="s">
        <v>99</v>
      </c>
      <c r="B20" s="9">
        <v>31127306.740000006</v>
      </c>
      <c r="C20" s="9">
        <v>33428342.530000005</v>
      </c>
      <c r="D20" s="9">
        <v>44950963</v>
      </c>
      <c r="E20" s="9">
        <v>47510030</v>
      </c>
      <c r="F20" s="9">
        <v>50846357</v>
      </c>
      <c r="G20" s="9">
        <v>48211643</v>
      </c>
      <c r="H20" s="9">
        <v>47078309</v>
      </c>
      <c r="I20" s="9">
        <v>47005890</v>
      </c>
      <c r="J20" s="9">
        <v>44828232</v>
      </c>
      <c r="K20" s="9">
        <v>43704319</v>
      </c>
      <c r="L20" s="9">
        <v>43157086</v>
      </c>
      <c r="M20" s="9">
        <v>40484273</v>
      </c>
      <c r="N20" s="9">
        <v>38812746</v>
      </c>
      <c r="O20" s="9">
        <v>38502262</v>
      </c>
      <c r="P20" s="9">
        <v>33275603</v>
      </c>
      <c r="Q20" s="31">
        <v>37323997</v>
      </c>
      <c r="R20" s="31">
        <v>38147765</v>
      </c>
    </row>
    <row r="21" spans="1:18" ht="16.5" customHeight="1" x14ac:dyDescent="0.2">
      <c r="A21" s="7" t="s">
        <v>102</v>
      </c>
      <c r="B21" s="10">
        <f>B20/B18</f>
        <v>4531.5630717717286</v>
      </c>
      <c r="C21" s="10">
        <f t="shared" ref="C21" si="17">C20/C18</f>
        <v>4915.2099000147045</v>
      </c>
      <c r="D21" s="10">
        <f>D20/D18</f>
        <v>6349.0060734463277</v>
      </c>
      <c r="E21" s="10">
        <f t="shared" ref="E21:Q21" si="18">E20/E18</f>
        <v>6464.8292284664576</v>
      </c>
      <c r="F21" s="10">
        <f t="shared" si="18"/>
        <v>6673.626066412915</v>
      </c>
      <c r="G21" s="10">
        <f t="shared" si="18"/>
        <v>6539.8322029300052</v>
      </c>
      <c r="H21" s="10">
        <f t="shared" si="18"/>
        <v>6416.5611285266459</v>
      </c>
      <c r="I21" s="10">
        <f t="shared" si="18"/>
        <v>6537.6759388038945</v>
      </c>
      <c r="J21" s="10">
        <f t="shared" si="18"/>
        <v>6280.2230316615296</v>
      </c>
      <c r="K21" s="10">
        <f t="shared" si="18"/>
        <v>6258.6737791780033</v>
      </c>
      <c r="L21" s="10">
        <f t="shared" si="18"/>
        <v>6391.7485189573463</v>
      </c>
      <c r="M21" s="10">
        <f t="shared" si="18"/>
        <v>6132.1225386246588</v>
      </c>
      <c r="N21" s="10">
        <f t="shared" si="18"/>
        <v>6068.2842401500939</v>
      </c>
      <c r="O21" s="10">
        <f t="shared" si="18"/>
        <v>6050.0097423004399</v>
      </c>
      <c r="P21" s="10">
        <f t="shared" si="18"/>
        <v>5944.1948910325118</v>
      </c>
      <c r="Q21" s="32">
        <f t="shared" si="18"/>
        <v>6135.7877691928325</v>
      </c>
      <c r="R21" s="32">
        <f t="shared" ref="R21" si="19">R20/R18</f>
        <v>5993.3644933228597</v>
      </c>
    </row>
    <row r="22" spans="1:18" ht="45.75" customHeight="1" x14ac:dyDescent="0.2">
      <c r="A22" s="37" t="s">
        <v>111</v>
      </c>
      <c r="B22" s="37"/>
      <c r="C22" s="37"/>
      <c r="D22" s="37"/>
      <c r="E22" s="37"/>
      <c r="F22" s="37"/>
      <c r="G22" s="37"/>
      <c r="H22" s="37"/>
      <c r="I22" s="37"/>
      <c r="J22" s="37"/>
      <c r="K22" s="37"/>
      <c r="L22" s="37"/>
      <c r="M22" s="37"/>
      <c r="N22" s="37"/>
      <c r="O22" s="37"/>
      <c r="P22" s="37"/>
      <c r="Q22" s="37"/>
      <c r="R22" s="37"/>
    </row>
    <row r="23" spans="1:18" ht="12.75" customHeight="1" x14ac:dyDescent="0.2">
      <c r="A23" s="37" t="s">
        <v>123</v>
      </c>
      <c r="B23" s="37"/>
      <c r="C23" s="37"/>
      <c r="D23" s="37"/>
      <c r="E23" s="37"/>
      <c r="F23" s="37"/>
      <c r="G23" s="37"/>
      <c r="H23" s="37"/>
      <c r="I23" s="37"/>
      <c r="J23" s="37"/>
      <c r="K23" s="37"/>
      <c r="L23" s="37"/>
      <c r="M23" s="37"/>
      <c r="N23" s="37"/>
      <c r="O23" s="37"/>
      <c r="P23" s="37"/>
      <c r="Q23" s="37"/>
      <c r="R23" s="37"/>
    </row>
    <row r="24" spans="1:18" x14ac:dyDescent="0.2">
      <c r="A24" s="12" t="s">
        <v>109</v>
      </c>
      <c r="Q24" s="23"/>
    </row>
    <row r="25" spans="1:18" x14ac:dyDescent="0.2">
      <c r="A25" s="13" t="s">
        <v>112</v>
      </c>
      <c r="Q25" s="23"/>
    </row>
    <row r="26" spans="1:18" ht="13.5" customHeight="1" x14ac:dyDescent="0.2">
      <c r="A26" s="37" t="s">
        <v>129</v>
      </c>
      <c r="B26" s="37"/>
      <c r="C26" s="37"/>
      <c r="D26" s="37"/>
      <c r="E26" s="37"/>
      <c r="F26" s="37"/>
      <c r="G26" s="37"/>
      <c r="H26" s="37"/>
      <c r="I26" s="37"/>
      <c r="J26" s="37"/>
      <c r="K26" s="37"/>
      <c r="L26" s="37"/>
      <c r="M26" s="37"/>
      <c r="N26" s="37"/>
      <c r="O26" s="37"/>
      <c r="P26" s="37"/>
      <c r="Q26" s="23"/>
    </row>
    <row r="27" spans="1:18" s="18" customFormat="1" ht="60" customHeight="1" x14ac:dyDescent="0.25">
      <c r="A27" s="38" t="s">
        <v>133</v>
      </c>
      <c r="B27" s="36"/>
      <c r="C27" s="36"/>
      <c r="D27" s="36"/>
      <c r="E27" s="36"/>
      <c r="F27" s="36"/>
      <c r="G27" s="36"/>
      <c r="H27" s="36"/>
      <c r="I27" s="36"/>
      <c r="J27" s="36"/>
      <c r="K27" s="36"/>
      <c r="L27" s="36"/>
      <c r="M27" s="36"/>
      <c r="N27" s="36"/>
      <c r="O27" s="36"/>
      <c r="P27" s="36"/>
      <c r="Q27" s="24"/>
    </row>
    <row r="28" spans="1:18" ht="16.5" customHeight="1" x14ac:dyDescent="0.2">
      <c r="A28" s="19" t="s">
        <v>77</v>
      </c>
      <c r="B28" s="20" t="s">
        <v>115</v>
      </c>
      <c r="C28" s="20" t="s">
        <v>116</v>
      </c>
      <c r="D28" s="20" t="s">
        <v>75</v>
      </c>
      <c r="E28" s="20" t="s">
        <v>74</v>
      </c>
      <c r="F28" s="20" t="s">
        <v>73</v>
      </c>
      <c r="G28" s="20" t="s">
        <v>72</v>
      </c>
      <c r="H28" s="20" t="s">
        <v>71</v>
      </c>
      <c r="I28" s="20" t="s">
        <v>103</v>
      </c>
      <c r="J28" s="21" t="s">
        <v>104</v>
      </c>
      <c r="K28" s="21" t="s">
        <v>105</v>
      </c>
      <c r="L28" s="21" t="s">
        <v>106</v>
      </c>
      <c r="M28" s="21" t="s">
        <v>107</v>
      </c>
      <c r="N28" s="21" t="s">
        <v>117</v>
      </c>
      <c r="O28" s="22" t="s">
        <v>118</v>
      </c>
      <c r="P28" s="22" t="s">
        <v>119</v>
      </c>
      <c r="Q28" s="22" t="s">
        <v>127</v>
      </c>
      <c r="R28" s="21" t="s">
        <v>131</v>
      </c>
    </row>
    <row r="29" spans="1:18" ht="16.5" customHeight="1" x14ac:dyDescent="0.2">
      <c r="A29" s="5" t="s">
        <v>108</v>
      </c>
      <c r="B29" s="6">
        <v>14847</v>
      </c>
      <c r="C29" s="6">
        <v>15519</v>
      </c>
      <c r="D29" s="6">
        <v>15921</v>
      </c>
      <c r="E29" s="6">
        <v>16384</v>
      </c>
      <c r="F29" s="6">
        <v>16126</v>
      </c>
      <c r="G29" s="6">
        <v>15785</v>
      </c>
      <c r="H29" s="6">
        <v>15837</v>
      </c>
      <c r="I29" s="6">
        <v>15992</v>
      </c>
      <c r="J29" s="6">
        <v>16480</v>
      </c>
      <c r="K29" s="6">
        <v>16831</v>
      </c>
      <c r="L29" s="6">
        <v>17026</v>
      </c>
      <c r="M29" s="6">
        <v>17364</v>
      </c>
      <c r="N29" s="6">
        <v>17522</v>
      </c>
      <c r="O29" s="6">
        <v>17909</v>
      </c>
      <c r="P29" s="6">
        <v>18010</v>
      </c>
      <c r="Q29" s="26">
        <v>17999</v>
      </c>
      <c r="R29" s="6">
        <v>17509</v>
      </c>
    </row>
    <row r="30" spans="1:18" ht="31.5" customHeight="1" x14ac:dyDescent="0.2">
      <c r="A30" s="11" t="s">
        <v>113</v>
      </c>
      <c r="B30" s="5"/>
      <c r="C30" s="5"/>
      <c r="D30" s="5"/>
      <c r="E30" s="5"/>
      <c r="F30" s="5"/>
      <c r="G30" s="5"/>
      <c r="H30" s="5"/>
      <c r="I30" s="5"/>
      <c r="J30" s="5"/>
      <c r="K30" s="5"/>
      <c r="L30" s="5"/>
      <c r="M30" s="5"/>
      <c r="N30" s="5"/>
      <c r="O30" s="5"/>
      <c r="P30" s="5"/>
      <c r="Q30" s="27"/>
    </row>
    <row r="31" spans="1:18" s="25" customFormat="1" ht="14.25" hidden="1" x14ac:dyDescent="0.2">
      <c r="A31" s="17" t="s">
        <v>77</v>
      </c>
      <c r="B31" s="15" t="s">
        <v>124</v>
      </c>
      <c r="C31" s="15" t="s">
        <v>125</v>
      </c>
      <c r="D31" s="15" t="s">
        <v>75</v>
      </c>
      <c r="E31" s="15" t="s">
        <v>74</v>
      </c>
      <c r="F31" s="15" t="s">
        <v>73</v>
      </c>
      <c r="G31" s="15" t="s">
        <v>72</v>
      </c>
      <c r="H31" s="15" t="s">
        <v>71</v>
      </c>
      <c r="I31" s="15" t="s">
        <v>103</v>
      </c>
      <c r="J31" s="15" t="s">
        <v>104</v>
      </c>
      <c r="K31" s="15" t="s">
        <v>105</v>
      </c>
      <c r="L31" s="15" t="s">
        <v>106</v>
      </c>
      <c r="M31" s="15" t="s">
        <v>107</v>
      </c>
      <c r="N31" s="15" t="s">
        <v>117</v>
      </c>
      <c r="O31" s="16" t="s">
        <v>118</v>
      </c>
      <c r="P31" s="16" t="s">
        <v>119</v>
      </c>
      <c r="Q31" s="28" t="s">
        <v>126</v>
      </c>
      <c r="R31" s="15" t="s">
        <v>130</v>
      </c>
    </row>
    <row r="32" spans="1:18" ht="16.5" customHeight="1" x14ac:dyDescent="0.2">
      <c r="A32" s="7" t="s">
        <v>97</v>
      </c>
      <c r="B32" s="6">
        <v>6940</v>
      </c>
      <c r="C32" s="6">
        <v>6791</v>
      </c>
      <c r="D32" s="6">
        <v>6733</v>
      </c>
      <c r="E32" s="6">
        <v>6659</v>
      </c>
      <c r="F32" s="6">
        <v>6278</v>
      </c>
      <c r="G32" s="6">
        <v>5990</v>
      </c>
      <c r="H32" s="6">
        <v>5838</v>
      </c>
      <c r="I32" s="6">
        <v>5590</v>
      </c>
      <c r="J32" s="6">
        <v>5673</v>
      </c>
      <c r="K32" s="6">
        <v>5699</v>
      </c>
      <c r="L32" s="6">
        <v>5996</v>
      </c>
      <c r="M32" s="6">
        <v>6196</v>
      </c>
      <c r="N32" s="14">
        <v>6355</v>
      </c>
      <c r="O32" s="14">
        <v>6374</v>
      </c>
      <c r="P32" s="14">
        <v>6247</v>
      </c>
      <c r="Q32" s="29">
        <v>6542</v>
      </c>
      <c r="R32" s="29">
        <v>6247</v>
      </c>
    </row>
    <row r="33" spans="1:18" ht="16.5" customHeight="1" x14ac:dyDescent="0.2">
      <c r="A33" s="7" t="s">
        <v>98</v>
      </c>
      <c r="B33" s="8">
        <f>B32/B$3*100</f>
        <v>46.743449855189603</v>
      </c>
      <c r="C33" s="8">
        <f t="shared" ref="C33" si="20">C32/C$3*100</f>
        <v>43.759262839100458</v>
      </c>
      <c r="D33" s="8">
        <f>D32/D$3*100</f>
        <v>42.290057157213745</v>
      </c>
      <c r="E33" s="8">
        <f t="shared" ref="E33:O33" si="21">E32/E$3*100</f>
        <v>40.643310546875</v>
      </c>
      <c r="F33" s="8">
        <f t="shared" si="21"/>
        <v>38.930919012774403</v>
      </c>
      <c r="G33" s="8">
        <f t="shared" si="21"/>
        <v>37.947418435223312</v>
      </c>
      <c r="H33" s="8">
        <f t="shared" si="21"/>
        <v>36.863042242849026</v>
      </c>
      <c r="I33" s="8">
        <f t="shared" si="21"/>
        <v>34.954977488744369</v>
      </c>
      <c r="J33" s="8">
        <f t="shared" si="21"/>
        <v>34.42354368932039</v>
      </c>
      <c r="K33" s="8">
        <f t="shared" si="21"/>
        <v>33.860139029172359</v>
      </c>
      <c r="L33" s="8">
        <f t="shared" si="21"/>
        <v>35.21672735815811</v>
      </c>
      <c r="M33" s="8">
        <f t="shared" si="21"/>
        <v>35.683022345081774</v>
      </c>
      <c r="N33" s="8">
        <f t="shared" si="21"/>
        <v>36.268690788722743</v>
      </c>
      <c r="O33" s="8">
        <f t="shared" si="21"/>
        <v>35.591043609358422</v>
      </c>
      <c r="P33" s="8">
        <f>P32/P$3*100</f>
        <v>34.686285397001662</v>
      </c>
      <c r="Q33" s="30">
        <f>Q32/Q$3*100</f>
        <v>36.346463692427356</v>
      </c>
      <c r="R33" s="30">
        <f>R32/R$3*100</f>
        <v>35.678793763207494</v>
      </c>
    </row>
    <row r="34" spans="1:18" ht="16.5" customHeight="1" x14ac:dyDescent="0.2">
      <c r="A34" s="7" t="s">
        <v>99</v>
      </c>
      <c r="B34" s="9">
        <v>17568345.809999999</v>
      </c>
      <c r="C34" s="9">
        <v>17181623.280000001</v>
      </c>
      <c r="D34" s="9">
        <v>18337909.519999992</v>
      </c>
      <c r="E34" s="9">
        <v>19504696.43999999</v>
      </c>
      <c r="F34" s="9">
        <v>18456835.379999995</v>
      </c>
      <c r="G34" s="9">
        <v>18403612.969999999</v>
      </c>
      <c r="H34" s="9">
        <v>18323394.869999997</v>
      </c>
      <c r="I34" s="9">
        <v>16860735.310000002</v>
      </c>
      <c r="J34" s="9">
        <v>17917844.920000002</v>
      </c>
      <c r="K34" s="9">
        <v>17997806.470000003</v>
      </c>
      <c r="L34" s="9">
        <v>19208204.509999998</v>
      </c>
      <c r="M34" s="9">
        <v>19398517.469999995</v>
      </c>
      <c r="N34" s="9">
        <v>19810778.069999997</v>
      </c>
      <c r="O34" s="9">
        <v>20220566</v>
      </c>
      <c r="P34" s="9">
        <v>19470766</v>
      </c>
      <c r="Q34" s="31">
        <v>22717619</v>
      </c>
      <c r="R34" s="31">
        <v>20354486.689999994</v>
      </c>
    </row>
    <row r="35" spans="1:18" ht="16.5" customHeight="1" x14ac:dyDescent="0.2">
      <c r="A35" s="7" t="s">
        <v>102</v>
      </c>
      <c r="B35" s="10">
        <f>B34/B32</f>
        <v>2531.4619322766571</v>
      </c>
      <c r="C35" s="10">
        <f t="shared" ref="C35" si="22">C34/C32</f>
        <v>2530.0579119422769</v>
      </c>
      <c r="D35" s="10">
        <f>D34/D32</f>
        <v>2723.5867399376193</v>
      </c>
      <c r="E35" s="10">
        <f t="shared" ref="E35:R35" si="23">E34/E32</f>
        <v>2929.0728998348086</v>
      </c>
      <c r="F35" s="10">
        <f t="shared" si="23"/>
        <v>2939.9228066263136</v>
      </c>
      <c r="G35" s="10">
        <f t="shared" si="23"/>
        <v>3072.3894774624373</v>
      </c>
      <c r="H35" s="10">
        <f t="shared" si="23"/>
        <v>3138.6424922918804</v>
      </c>
      <c r="I35" s="10">
        <f t="shared" si="23"/>
        <v>3016.231719141324</v>
      </c>
      <c r="J35" s="10">
        <f t="shared" si="23"/>
        <v>3158.442608848934</v>
      </c>
      <c r="K35" s="10">
        <f t="shared" si="23"/>
        <v>3158.0639533251451</v>
      </c>
      <c r="L35" s="10">
        <f t="shared" si="23"/>
        <v>3203.5030870580385</v>
      </c>
      <c r="M35" s="10">
        <f t="shared" si="23"/>
        <v>3130.813019690122</v>
      </c>
      <c r="N35" s="10">
        <f t="shared" si="23"/>
        <v>3117.3529614476784</v>
      </c>
      <c r="O35" s="10">
        <f t="shared" si="23"/>
        <v>3172.3511139002198</v>
      </c>
      <c r="P35" s="10">
        <f t="shared" si="23"/>
        <v>3116.8186329438131</v>
      </c>
      <c r="Q35" s="32">
        <f t="shared" si="23"/>
        <v>3472.5800978294101</v>
      </c>
      <c r="R35" s="32">
        <f t="shared" ref="R35" si="24">R34/R32</f>
        <v>3258.2818456859281</v>
      </c>
    </row>
    <row r="36" spans="1:18" ht="31.5" customHeight="1" x14ac:dyDescent="0.2">
      <c r="A36" s="11" t="s">
        <v>121</v>
      </c>
      <c r="B36" s="5"/>
      <c r="C36" s="5"/>
      <c r="D36" s="5"/>
      <c r="E36" s="5"/>
      <c r="F36" s="5"/>
      <c r="G36" s="5"/>
      <c r="H36" s="5"/>
      <c r="I36" s="5"/>
      <c r="J36" s="5"/>
      <c r="K36" s="5"/>
      <c r="L36" s="5"/>
      <c r="M36" s="5"/>
      <c r="N36" s="5"/>
      <c r="O36" s="5"/>
      <c r="P36" s="5"/>
      <c r="Q36" s="23"/>
    </row>
    <row r="37" spans="1:18" s="25" customFormat="1" ht="14.25" hidden="1" x14ac:dyDescent="0.2">
      <c r="A37" s="17" t="s">
        <v>77</v>
      </c>
      <c r="B37" s="15" t="s">
        <v>124</v>
      </c>
      <c r="C37" s="15" t="s">
        <v>125</v>
      </c>
      <c r="D37" s="15" t="s">
        <v>75</v>
      </c>
      <c r="E37" s="15" t="s">
        <v>74</v>
      </c>
      <c r="F37" s="15" t="s">
        <v>73</v>
      </c>
      <c r="G37" s="15" t="s">
        <v>72</v>
      </c>
      <c r="H37" s="15" t="s">
        <v>71</v>
      </c>
      <c r="I37" s="15" t="s">
        <v>103</v>
      </c>
      <c r="J37" s="15" t="s">
        <v>104</v>
      </c>
      <c r="K37" s="15" t="s">
        <v>105</v>
      </c>
      <c r="L37" s="15" t="s">
        <v>106</v>
      </c>
      <c r="M37" s="15" t="s">
        <v>107</v>
      </c>
      <c r="N37" s="15" t="s">
        <v>117</v>
      </c>
      <c r="O37" s="16" t="s">
        <v>118</v>
      </c>
      <c r="P37" s="16" t="s">
        <v>119</v>
      </c>
      <c r="Q37" s="15" t="s">
        <v>126</v>
      </c>
      <c r="R37" s="15" t="s">
        <v>130</v>
      </c>
    </row>
    <row r="38" spans="1:18" ht="16.5" customHeight="1" x14ac:dyDescent="0.2">
      <c r="A38" s="7" t="s">
        <v>97</v>
      </c>
      <c r="B38" s="14" t="s">
        <v>120</v>
      </c>
      <c r="C38" s="14" t="s">
        <v>120</v>
      </c>
      <c r="D38" s="14" t="s">
        <v>120</v>
      </c>
      <c r="E38" s="14" t="s">
        <v>120</v>
      </c>
      <c r="F38" s="14" t="s">
        <v>120</v>
      </c>
      <c r="G38" s="14" t="s">
        <v>120</v>
      </c>
      <c r="H38" s="14" t="s">
        <v>120</v>
      </c>
      <c r="I38" s="14" t="s">
        <v>120</v>
      </c>
      <c r="J38" s="14" t="s">
        <v>120</v>
      </c>
      <c r="K38" s="14" t="s">
        <v>120</v>
      </c>
      <c r="L38" s="14" t="s">
        <v>120</v>
      </c>
      <c r="M38" s="6">
        <v>809</v>
      </c>
      <c r="N38" s="14">
        <v>1074</v>
      </c>
      <c r="O38" s="14">
        <v>1345</v>
      </c>
      <c r="P38" s="14">
        <v>1476</v>
      </c>
      <c r="Q38" s="29">
        <v>1537</v>
      </c>
      <c r="R38" s="29">
        <v>1500</v>
      </c>
    </row>
    <row r="39" spans="1:18" ht="16.5" customHeight="1" x14ac:dyDescent="0.2">
      <c r="A39" s="7" t="s">
        <v>98</v>
      </c>
      <c r="B39" s="14" t="s">
        <v>120</v>
      </c>
      <c r="C39" s="14" t="s">
        <v>120</v>
      </c>
      <c r="D39" s="14" t="s">
        <v>120</v>
      </c>
      <c r="E39" s="14" t="s">
        <v>120</v>
      </c>
      <c r="F39" s="14" t="s">
        <v>120</v>
      </c>
      <c r="G39" s="14" t="s">
        <v>120</v>
      </c>
      <c r="H39" s="14" t="s">
        <v>120</v>
      </c>
      <c r="I39" s="14" t="s">
        <v>120</v>
      </c>
      <c r="J39" s="14" t="s">
        <v>120</v>
      </c>
      <c r="K39" s="14" t="s">
        <v>120</v>
      </c>
      <c r="L39" s="14" t="s">
        <v>120</v>
      </c>
      <c r="M39" s="8">
        <f t="shared" ref="M39:O39" si="25">M38/M$3*100</f>
        <v>4.6590647316286571</v>
      </c>
      <c r="N39" s="8">
        <f t="shared" si="25"/>
        <v>6.129437278849446</v>
      </c>
      <c r="O39" s="8">
        <f t="shared" si="25"/>
        <v>7.5101904070579035</v>
      </c>
      <c r="P39" s="8">
        <f>P38/P$3*100</f>
        <v>8.1954469739033868</v>
      </c>
      <c r="Q39" s="30">
        <f>Q38/Q$3*100</f>
        <v>8.5393632979609979</v>
      </c>
      <c r="R39" s="30">
        <f>R38/R$3*100</f>
        <v>8.5670226740533444</v>
      </c>
    </row>
    <row r="40" spans="1:18" ht="16.5" customHeight="1" x14ac:dyDescent="0.2">
      <c r="A40" s="7" t="s">
        <v>99</v>
      </c>
      <c r="B40" s="14" t="s">
        <v>120</v>
      </c>
      <c r="C40" s="14" t="s">
        <v>120</v>
      </c>
      <c r="D40" s="14" t="s">
        <v>120</v>
      </c>
      <c r="E40" s="14" t="s">
        <v>120</v>
      </c>
      <c r="F40" s="14" t="s">
        <v>120</v>
      </c>
      <c r="G40" s="14" t="s">
        <v>120</v>
      </c>
      <c r="H40" s="14" t="s">
        <v>120</v>
      </c>
      <c r="I40" s="14" t="s">
        <v>120</v>
      </c>
      <c r="J40" s="14" t="s">
        <v>120</v>
      </c>
      <c r="K40" s="14" t="s">
        <v>120</v>
      </c>
      <c r="L40" s="14" t="s">
        <v>120</v>
      </c>
      <c r="M40" s="9">
        <v>2610096</v>
      </c>
      <c r="N40" s="9">
        <v>3780459</v>
      </c>
      <c r="O40" s="9">
        <v>5030768</v>
      </c>
      <c r="P40" s="9">
        <v>5571307</v>
      </c>
      <c r="Q40" s="31">
        <v>5825120</v>
      </c>
      <c r="R40" s="31">
        <v>6452520.5099999569</v>
      </c>
    </row>
    <row r="41" spans="1:18" ht="16.5" customHeight="1" x14ac:dyDescent="0.2">
      <c r="A41" s="7" t="s">
        <v>102</v>
      </c>
      <c r="B41" s="14" t="s">
        <v>120</v>
      </c>
      <c r="C41" s="14" t="s">
        <v>120</v>
      </c>
      <c r="D41" s="14" t="s">
        <v>120</v>
      </c>
      <c r="E41" s="14" t="s">
        <v>120</v>
      </c>
      <c r="F41" s="14" t="s">
        <v>120</v>
      </c>
      <c r="G41" s="14" t="s">
        <v>120</v>
      </c>
      <c r="H41" s="14" t="s">
        <v>120</v>
      </c>
      <c r="I41" s="14" t="s">
        <v>120</v>
      </c>
      <c r="J41" s="14" t="s">
        <v>120</v>
      </c>
      <c r="K41" s="14" t="s">
        <v>120</v>
      </c>
      <c r="L41" s="14" t="s">
        <v>120</v>
      </c>
      <c r="M41" s="10">
        <f t="shared" ref="M41:R41" si="26">M40/M38</f>
        <v>3226.3238566131026</v>
      </c>
      <c r="N41" s="10">
        <f t="shared" si="26"/>
        <v>3519.9804469273745</v>
      </c>
      <c r="O41" s="10">
        <f t="shared" si="26"/>
        <v>3740.3479553903344</v>
      </c>
      <c r="P41" s="10">
        <f t="shared" si="26"/>
        <v>3774.5982384823847</v>
      </c>
      <c r="Q41" s="32">
        <f t="shared" si="26"/>
        <v>3789.9284320104098</v>
      </c>
      <c r="R41" s="32">
        <f t="shared" si="26"/>
        <v>4301.6803399999717</v>
      </c>
    </row>
    <row r="42" spans="1:18" ht="59.25" customHeight="1" x14ac:dyDescent="0.2">
      <c r="A42" s="37" t="s">
        <v>111</v>
      </c>
      <c r="B42" s="37"/>
      <c r="C42" s="37"/>
      <c r="D42" s="37"/>
      <c r="E42" s="37"/>
      <c r="F42" s="37"/>
      <c r="G42" s="37"/>
      <c r="H42" s="37"/>
      <c r="I42" s="37"/>
      <c r="J42" s="37"/>
      <c r="K42" s="37"/>
      <c r="L42" s="37"/>
      <c r="M42" s="37"/>
      <c r="N42" s="37"/>
      <c r="O42" s="37"/>
      <c r="P42" s="37"/>
      <c r="Q42" s="37"/>
      <c r="R42" s="37"/>
    </row>
    <row r="43" spans="1:18" x14ac:dyDescent="0.2">
      <c r="A43" s="13" t="s">
        <v>114</v>
      </c>
    </row>
    <row r="44" spans="1:18" x14ac:dyDescent="0.2">
      <c r="A44" s="13" t="s">
        <v>122</v>
      </c>
    </row>
    <row r="45" spans="1:18" ht="30" customHeight="1" x14ac:dyDescent="0.2">
      <c r="A45" s="34" t="s">
        <v>132</v>
      </c>
      <c r="B45" s="35"/>
      <c r="C45" s="35"/>
      <c r="D45" s="35"/>
      <c r="E45" s="35"/>
      <c r="F45" s="35"/>
      <c r="G45" s="35"/>
      <c r="H45" s="35"/>
      <c r="I45" s="35"/>
      <c r="J45" s="35"/>
      <c r="K45" s="35"/>
      <c r="L45" s="35"/>
      <c r="M45" s="35"/>
      <c r="N45" s="35"/>
      <c r="O45" s="35"/>
      <c r="P45" s="35"/>
    </row>
  </sheetData>
  <mergeCells count="7">
    <mergeCell ref="A1:Q1"/>
    <mergeCell ref="A45:P45"/>
    <mergeCell ref="A27:P27"/>
    <mergeCell ref="A26:P26"/>
    <mergeCell ref="A22:R22"/>
    <mergeCell ref="A23:R23"/>
    <mergeCell ref="A42:R42"/>
  </mergeCells>
  <pageMargins left="0.7" right="0.7" top="0.75" bottom="0.75" header="0.3" footer="0.3"/>
  <pageSetup fitToHeight="0" orientation="landscape" r:id="rId1"/>
  <headerFooter>
    <oddHeader>&amp;L&amp;G&amp;R&amp;"Arial,Bold"&amp;14Fact Book&amp;"Arial,Regular"&amp;11
&amp;12(2022-23)</oddHeader>
    <oddFooter>&amp;L&amp;"Arial,Regular"&amp;8Source: Institutional Reports to IPEDS
Prepared by the Office of Institutional Research, Planning &amp;&amp; Effectiveness - November 27, 2023</oddFooter>
  </headerFooter>
  <legacyDrawingHF r:id="rId2"/>
  <tableParts count="7">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17"/>
  <sheetViews>
    <sheetView workbookViewId="0">
      <selection activeCell="B37" sqref="B37"/>
    </sheetView>
  </sheetViews>
  <sheetFormatPr defaultRowHeight="15" x14ac:dyDescent="0.25"/>
  <cols>
    <col min="1" max="1" width="23" bestFit="1" customWidth="1"/>
    <col min="2" max="7" width="11.85546875" customWidth="1"/>
    <col min="8" max="8" width="11.28515625" bestFit="1" customWidth="1"/>
  </cols>
  <sheetData>
    <row r="3" spans="1:7" x14ac:dyDescent="0.25">
      <c r="A3" s="1" t="s">
        <v>96</v>
      </c>
      <c r="B3" s="1" t="s">
        <v>94</v>
      </c>
    </row>
    <row r="4" spans="1:7" x14ac:dyDescent="0.25">
      <c r="A4" s="1" t="s">
        <v>95</v>
      </c>
      <c r="B4" s="3" t="s">
        <v>76</v>
      </c>
      <c r="C4" s="3" t="s">
        <v>75</v>
      </c>
      <c r="D4" s="3" t="s">
        <v>74</v>
      </c>
      <c r="E4" s="3" t="s">
        <v>73</v>
      </c>
      <c r="F4" s="3" t="s">
        <v>72</v>
      </c>
      <c r="G4" s="3" t="s">
        <v>71</v>
      </c>
    </row>
    <row r="5" spans="1:7" x14ac:dyDescent="0.25">
      <c r="A5" s="2" t="s">
        <v>85</v>
      </c>
      <c r="B5">
        <v>15519</v>
      </c>
      <c r="C5">
        <v>15921</v>
      </c>
      <c r="D5">
        <v>16384</v>
      </c>
      <c r="E5">
        <v>16126</v>
      </c>
      <c r="F5">
        <v>15785</v>
      </c>
      <c r="G5">
        <v>15837</v>
      </c>
    </row>
    <row r="6" spans="1:7" x14ac:dyDescent="0.25">
      <c r="A6" s="2" t="s">
        <v>81</v>
      </c>
      <c r="C6">
        <v>49900008</v>
      </c>
      <c r="D6">
        <v>60117741</v>
      </c>
      <c r="E6">
        <v>63064846</v>
      </c>
      <c r="F6">
        <v>59414392</v>
      </c>
      <c r="G6">
        <v>60757792</v>
      </c>
    </row>
    <row r="7" spans="1:7" x14ac:dyDescent="0.25">
      <c r="A7" s="2" t="s">
        <v>82</v>
      </c>
      <c r="C7">
        <v>5430</v>
      </c>
      <c r="D7">
        <v>6441</v>
      </c>
      <c r="E7">
        <v>6694</v>
      </c>
      <c r="F7">
        <v>6443</v>
      </c>
      <c r="G7">
        <v>6658</v>
      </c>
    </row>
    <row r="8" spans="1:7" x14ac:dyDescent="0.25">
      <c r="A8" s="2" t="s">
        <v>79</v>
      </c>
      <c r="C8">
        <v>9189</v>
      </c>
      <c r="D8">
        <v>9333</v>
      </c>
      <c r="E8">
        <v>9421</v>
      </c>
      <c r="F8">
        <v>9221</v>
      </c>
      <c r="G8">
        <v>9126</v>
      </c>
    </row>
    <row r="9" spans="1:7" x14ac:dyDescent="0.25">
      <c r="A9" s="2" t="s">
        <v>80</v>
      </c>
      <c r="C9">
        <v>58</v>
      </c>
      <c r="D9">
        <v>57</v>
      </c>
      <c r="E9">
        <v>58</v>
      </c>
      <c r="F9">
        <v>58</v>
      </c>
      <c r="G9">
        <v>58</v>
      </c>
    </row>
    <row r="10" spans="1:7" x14ac:dyDescent="0.25">
      <c r="A10" s="2" t="s">
        <v>92</v>
      </c>
      <c r="C10">
        <v>44950963</v>
      </c>
      <c r="D10">
        <v>47510030</v>
      </c>
      <c r="E10">
        <v>50846357</v>
      </c>
      <c r="F10">
        <v>48211643</v>
      </c>
      <c r="G10">
        <v>46685213</v>
      </c>
    </row>
    <row r="11" spans="1:7" x14ac:dyDescent="0.25">
      <c r="A11" s="2" t="s">
        <v>93</v>
      </c>
      <c r="C11">
        <v>6349</v>
      </c>
      <c r="D11">
        <v>6465</v>
      </c>
      <c r="E11">
        <v>6674</v>
      </c>
      <c r="F11">
        <v>6540</v>
      </c>
      <c r="G11">
        <v>6460</v>
      </c>
    </row>
    <row r="12" spans="1:7" x14ac:dyDescent="0.25">
      <c r="A12" s="2" t="s">
        <v>90</v>
      </c>
      <c r="C12">
        <v>7080</v>
      </c>
      <c r="D12">
        <v>7349</v>
      </c>
      <c r="E12">
        <v>7619</v>
      </c>
      <c r="F12">
        <v>7372</v>
      </c>
      <c r="G12">
        <v>7227</v>
      </c>
    </row>
    <row r="13" spans="1:7" x14ac:dyDescent="0.25">
      <c r="A13" s="2" t="s">
        <v>91</v>
      </c>
      <c r="C13">
        <v>44</v>
      </c>
      <c r="D13">
        <v>45</v>
      </c>
      <c r="E13">
        <v>47</v>
      </c>
      <c r="F13">
        <v>47</v>
      </c>
      <c r="G13">
        <v>46</v>
      </c>
    </row>
    <row r="14" spans="1:7" x14ac:dyDescent="0.25">
      <c r="A14" s="2" t="s">
        <v>88</v>
      </c>
      <c r="C14">
        <v>18691966</v>
      </c>
      <c r="D14">
        <v>25344637</v>
      </c>
      <c r="E14">
        <v>26803700</v>
      </c>
      <c r="F14">
        <v>25957110</v>
      </c>
      <c r="G14">
        <v>24589700</v>
      </c>
    </row>
    <row r="15" spans="1:7" x14ac:dyDescent="0.25">
      <c r="A15" s="2" t="s">
        <v>89</v>
      </c>
      <c r="C15">
        <v>3875</v>
      </c>
      <c r="D15">
        <v>4755</v>
      </c>
      <c r="E15">
        <v>4642</v>
      </c>
      <c r="F15">
        <v>4503</v>
      </c>
      <c r="G15">
        <v>4418</v>
      </c>
    </row>
    <row r="16" spans="1:7" x14ac:dyDescent="0.25">
      <c r="A16" s="2" t="s">
        <v>86</v>
      </c>
      <c r="B16">
        <v>4915</v>
      </c>
      <c r="C16">
        <v>4824</v>
      </c>
      <c r="D16">
        <v>5330</v>
      </c>
      <c r="E16">
        <v>5774</v>
      </c>
      <c r="F16">
        <v>5764</v>
      </c>
      <c r="G16">
        <v>5566</v>
      </c>
    </row>
    <row r="17" spans="1:7" x14ac:dyDescent="0.25">
      <c r="A17" s="2" t="s">
        <v>87</v>
      </c>
      <c r="C17">
        <v>30</v>
      </c>
      <c r="D17">
        <v>33</v>
      </c>
      <c r="E17">
        <v>36</v>
      </c>
      <c r="F17">
        <v>37</v>
      </c>
      <c r="G17">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2"/>
  <sheetViews>
    <sheetView workbookViewId="0">
      <selection activeCell="B37" sqref="B37"/>
    </sheetView>
  </sheetViews>
  <sheetFormatPr defaultRowHeight="15" x14ac:dyDescent="0.25"/>
  <sheetData>
    <row r="1" spans="1:70"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row>
    <row r="2" spans="1:70" x14ac:dyDescent="0.25">
      <c r="A2">
        <v>196097</v>
      </c>
      <c r="B2" t="s">
        <v>70</v>
      </c>
      <c r="C2">
        <v>15837</v>
      </c>
      <c r="D2">
        <v>9126</v>
      </c>
      <c r="E2">
        <v>58</v>
      </c>
      <c r="F2">
        <v>60757792</v>
      </c>
      <c r="G2">
        <v>6658</v>
      </c>
      <c r="H2">
        <v>5566</v>
      </c>
      <c r="I2">
        <v>35</v>
      </c>
      <c r="J2">
        <v>24589700</v>
      </c>
      <c r="K2">
        <v>4418</v>
      </c>
      <c r="L2">
        <v>7227</v>
      </c>
      <c r="M2">
        <v>46</v>
      </c>
      <c r="N2">
        <v>46685213</v>
      </c>
      <c r="O2">
        <v>6460</v>
      </c>
      <c r="P2">
        <v>15785</v>
      </c>
      <c r="Q2">
        <v>9221</v>
      </c>
      <c r="R2">
        <v>58</v>
      </c>
      <c r="S2">
        <v>59414392</v>
      </c>
      <c r="T2">
        <v>6443</v>
      </c>
      <c r="U2">
        <v>5764</v>
      </c>
      <c r="V2">
        <v>37</v>
      </c>
      <c r="W2">
        <v>25957110</v>
      </c>
      <c r="X2">
        <v>4503</v>
      </c>
      <c r="Y2">
        <v>7372</v>
      </c>
      <c r="Z2">
        <v>47</v>
      </c>
      <c r="AA2">
        <v>48211643</v>
      </c>
      <c r="AB2">
        <v>6540</v>
      </c>
      <c r="AC2">
        <v>16126</v>
      </c>
      <c r="AD2">
        <v>9421</v>
      </c>
      <c r="AE2">
        <v>58</v>
      </c>
      <c r="AF2">
        <v>63064846</v>
      </c>
      <c r="AG2">
        <v>6694</v>
      </c>
      <c r="AH2">
        <v>5774</v>
      </c>
      <c r="AI2">
        <v>36</v>
      </c>
      <c r="AJ2">
        <v>26803700</v>
      </c>
      <c r="AK2">
        <v>4642</v>
      </c>
      <c r="AL2">
        <v>7619</v>
      </c>
      <c r="AM2">
        <v>47</v>
      </c>
      <c r="AN2">
        <v>50846357</v>
      </c>
      <c r="AO2">
        <v>6674</v>
      </c>
      <c r="AP2">
        <v>16384</v>
      </c>
      <c r="AQ2">
        <v>9333</v>
      </c>
      <c r="AR2">
        <v>57</v>
      </c>
      <c r="AS2">
        <v>60117741</v>
      </c>
      <c r="AT2">
        <v>6441</v>
      </c>
      <c r="AU2">
        <v>5330</v>
      </c>
      <c r="AV2">
        <v>33</v>
      </c>
      <c r="AW2">
        <v>25344637</v>
      </c>
      <c r="AX2">
        <v>4755</v>
      </c>
      <c r="AY2">
        <v>7349</v>
      </c>
      <c r="AZ2">
        <v>45</v>
      </c>
      <c r="BA2">
        <v>47510030</v>
      </c>
      <c r="BB2">
        <v>6465</v>
      </c>
      <c r="BC2">
        <v>15921</v>
      </c>
      <c r="BD2">
        <v>9189</v>
      </c>
      <c r="BE2">
        <v>58</v>
      </c>
      <c r="BF2">
        <v>49900008</v>
      </c>
      <c r="BG2">
        <v>5430</v>
      </c>
      <c r="BH2">
        <v>4824</v>
      </c>
      <c r="BI2">
        <v>30</v>
      </c>
      <c r="BJ2">
        <v>18691966</v>
      </c>
      <c r="BK2">
        <v>3875</v>
      </c>
      <c r="BL2">
        <v>7080</v>
      </c>
      <c r="BM2">
        <v>44</v>
      </c>
      <c r="BN2">
        <v>44950963</v>
      </c>
      <c r="BO2">
        <v>6349</v>
      </c>
      <c r="BP2">
        <v>15519</v>
      </c>
      <c r="BQ2">
        <v>45619086</v>
      </c>
      <c r="BR2">
        <v>4915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8"/>
  <sheetViews>
    <sheetView workbookViewId="0">
      <selection activeCell="B37" sqref="B37"/>
    </sheetView>
  </sheetViews>
  <sheetFormatPr defaultRowHeight="15" x14ac:dyDescent="0.25"/>
  <cols>
    <col min="1" max="1" width="95.5703125" customWidth="1"/>
  </cols>
  <sheetData>
    <row r="1" spans="1:4" x14ac:dyDescent="0.25">
      <c r="A1" t="s">
        <v>83</v>
      </c>
      <c r="B1" t="s">
        <v>78</v>
      </c>
      <c r="C1" t="s">
        <v>77</v>
      </c>
      <c r="D1" t="s">
        <v>84</v>
      </c>
    </row>
    <row r="2" spans="1:4" x14ac:dyDescent="0.25">
      <c r="A2" t="s">
        <v>2</v>
      </c>
      <c r="B2">
        <v>15837</v>
      </c>
      <c r="C2" t="s">
        <v>71</v>
      </c>
      <c r="D2" t="s">
        <v>85</v>
      </c>
    </row>
    <row r="3" spans="1:4" x14ac:dyDescent="0.25">
      <c r="A3" t="s">
        <v>3</v>
      </c>
      <c r="B3">
        <v>9126</v>
      </c>
      <c r="C3" t="s">
        <v>71</v>
      </c>
      <c r="D3" t="s">
        <v>79</v>
      </c>
    </row>
    <row r="4" spans="1:4" x14ac:dyDescent="0.25">
      <c r="A4" t="s">
        <v>4</v>
      </c>
      <c r="B4">
        <v>58</v>
      </c>
      <c r="C4" t="s">
        <v>71</v>
      </c>
      <c r="D4" t="s">
        <v>80</v>
      </c>
    </row>
    <row r="5" spans="1:4" x14ac:dyDescent="0.25">
      <c r="A5" t="s">
        <v>5</v>
      </c>
      <c r="B5">
        <v>60757792</v>
      </c>
      <c r="C5" t="s">
        <v>71</v>
      </c>
      <c r="D5" t="s">
        <v>81</v>
      </c>
    </row>
    <row r="6" spans="1:4" x14ac:dyDescent="0.25">
      <c r="A6" t="s">
        <v>6</v>
      </c>
      <c r="B6">
        <v>6658</v>
      </c>
      <c r="C6" t="s">
        <v>71</v>
      </c>
      <c r="D6" t="s">
        <v>82</v>
      </c>
    </row>
    <row r="7" spans="1:4" x14ac:dyDescent="0.25">
      <c r="A7" t="s">
        <v>7</v>
      </c>
      <c r="B7">
        <v>5566</v>
      </c>
      <c r="C7" t="s">
        <v>71</v>
      </c>
      <c r="D7" t="s">
        <v>86</v>
      </c>
    </row>
    <row r="8" spans="1:4" x14ac:dyDescent="0.25">
      <c r="A8" t="s">
        <v>8</v>
      </c>
      <c r="B8">
        <v>35</v>
      </c>
      <c r="C8" t="s">
        <v>71</v>
      </c>
      <c r="D8" t="s">
        <v>87</v>
      </c>
    </row>
    <row r="9" spans="1:4" x14ac:dyDescent="0.25">
      <c r="A9" t="s">
        <v>9</v>
      </c>
      <c r="B9">
        <v>24589700</v>
      </c>
      <c r="C9" t="s">
        <v>71</v>
      </c>
      <c r="D9" t="s">
        <v>88</v>
      </c>
    </row>
    <row r="10" spans="1:4" x14ac:dyDescent="0.25">
      <c r="A10" t="s">
        <v>10</v>
      </c>
      <c r="B10">
        <v>4418</v>
      </c>
      <c r="C10" t="s">
        <v>71</v>
      </c>
      <c r="D10" t="s">
        <v>89</v>
      </c>
    </row>
    <row r="11" spans="1:4" x14ac:dyDescent="0.25">
      <c r="A11" t="s">
        <v>11</v>
      </c>
      <c r="B11">
        <v>7227</v>
      </c>
      <c r="C11" t="s">
        <v>71</v>
      </c>
      <c r="D11" t="s">
        <v>90</v>
      </c>
    </row>
    <row r="12" spans="1:4" x14ac:dyDescent="0.25">
      <c r="A12" t="s">
        <v>12</v>
      </c>
      <c r="B12">
        <v>46</v>
      </c>
      <c r="C12" t="s">
        <v>71</v>
      </c>
      <c r="D12" t="s">
        <v>91</v>
      </c>
    </row>
    <row r="13" spans="1:4" x14ac:dyDescent="0.25">
      <c r="A13" t="s">
        <v>13</v>
      </c>
      <c r="B13">
        <v>46685213</v>
      </c>
      <c r="C13" t="s">
        <v>71</v>
      </c>
      <c r="D13" t="s">
        <v>92</v>
      </c>
    </row>
    <row r="14" spans="1:4" x14ac:dyDescent="0.25">
      <c r="A14" t="s">
        <v>14</v>
      </c>
      <c r="B14">
        <v>6460</v>
      </c>
      <c r="C14" t="s">
        <v>71</v>
      </c>
      <c r="D14" t="s">
        <v>93</v>
      </c>
    </row>
    <row r="15" spans="1:4" x14ac:dyDescent="0.25">
      <c r="A15" t="s">
        <v>15</v>
      </c>
      <c r="B15">
        <v>15785</v>
      </c>
      <c r="C15" t="s">
        <v>72</v>
      </c>
      <c r="D15" t="s">
        <v>85</v>
      </c>
    </row>
    <row r="16" spans="1:4" x14ac:dyDescent="0.25">
      <c r="A16" t="s">
        <v>16</v>
      </c>
      <c r="B16">
        <v>9221</v>
      </c>
      <c r="C16" t="s">
        <v>72</v>
      </c>
      <c r="D16" t="s">
        <v>79</v>
      </c>
    </row>
    <row r="17" spans="1:4" x14ac:dyDescent="0.25">
      <c r="A17" t="s">
        <v>17</v>
      </c>
      <c r="B17">
        <v>58</v>
      </c>
      <c r="C17" t="s">
        <v>72</v>
      </c>
      <c r="D17" t="s">
        <v>80</v>
      </c>
    </row>
    <row r="18" spans="1:4" x14ac:dyDescent="0.25">
      <c r="A18" t="s">
        <v>18</v>
      </c>
      <c r="B18">
        <v>59414392</v>
      </c>
      <c r="C18" t="s">
        <v>72</v>
      </c>
      <c r="D18" t="s">
        <v>81</v>
      </c>
    </row>
    <row r="19" spans="1:4" x14ac:dyDescent="0.25">
      <c r="A19" t="s">
        <v>19</v>
      </c>
      <c r="B19">
        <v>6443</v>
      </c>
      <c r="C19" t="s">
        <v>72</v>
      </c>
      <c r="D19" t="s">
        <v>82</v>
      </c>
    </row>
    <row r="20" spans="1:4" x14ac:dyDescent="0.25">
      <c r="A20" t="s">
        <v>20</v>
      </c>
      <c r="B20">
        <v>5764</v>
      </c>
      <c r="C20" t="s">
        <v>72</v>
      </c>
      <c r="D20" t="s">
        <v>86</v>
      </c>
    </row>
    <row r="21" spans="1:4" x14ac:dyDescent="0.25">
      <c r="A21" t="s">
        <v>21</v>
      </c>
      <c r="B21">
        <v>37</v>
      </c>
      <c r="C21" t="s">
        <v>72</v>
      </c>
      <c r="D21" t="s">
        <v>87</v>
      </c>
    </row>
    <row r="22" spans="1:4" x14ac:dyDescent="0.25">
      <c r="A22" t="s">
        <v>22</v>
      </c>
      <c r="B22">
        <v>25957110</v>
      </c>
      <c r="C22" t="s">
        <v>72</v>
      </c>
      <c r="D22" t="s">
        <v>88</v>
      </c>
    </row>
    <row r="23" spans="1:4" x14ac:dyDescent="0.25">
      <c r="A23" t="s">
        <v>23</v>
      </c>
      <c r="B23">
        <v>4503</v>
      </c>
      <c r="C23" t="s">
        <v>72</v>
      </c>
      <c r="D23" t="s">
        <v>89</v>
      </c>
    </row>
    <row r="24" spans="1:4" x14ac:dyDescent="0.25">
      <c r="A24" t="s">
        <v>24</v>
      </c>
      <c r="B24">
        <v>7372</v>
      </c>
      <c r="C24" t="s">
        <v>72</v>
      </c>
      <c r="D24" t="s">
        <v>90</v>
      </c>
    </row>
    <row r="25" spans="1:4" x14ac:dyDescent="0.25">
      <c r="A25" t="s">
        <v>25</v>
      </c>
      <c r="B25">
        <v>47</v>
      </c>
      <c r="C25" t="s">
        <v>72</v>
      </c>
      <c r="D25" t="s">
        <v>91</v>
      </c>
    </row>
    <row r="26" spans="1:4" x14ac:dyDescent="0.25">
      <c r="A26" t="s">
        <v>26</v>
      </c>
      <c r="B26">
        <v>48211643</v>
      </c>
      <c r="C26" t="s">
        <v>72</v>
      </c>
      <c r="D26" t="s">
        <v>92</v>
      </c>
    </row>
    <row r="27" spans="1:4" x14ac:dyDescent="0.25">
      <c r="A27" t="s">
        <v>27</v>
      </c>
      <c r="B27">
        <v>6540</v>
      </c>
      <c r="C27" t="s">
        <v>72</v>
      </c>
      <c r="D27" t="s">
        <v>93</v>
      </c>
    </row>
    <row r="28" spans="1:4" x14ac:dyDescent="0.25">
      <c r="A28" t="s">
        <v>28</v>
      </c>
      <c r="B28">
        <v>16126</v>
      </c>
      <c r="C28" t="s">
        <v>73</v>
      </c>
      <c r="D28" t="s">
        <v>85</v>
      </c>
    </row>
    <row r="29" spans="1:4" x14ac:dyDescent="0.25">
      <c r="A29" t="s">
        <v>29</v>
      </c>
      <c r="B29">
        <v>9421</v>
      </c>
      <c r="C29" t="s">
        <v>73</v>
      </c>
      <c r="D29" t="s">
        <v>79</v>
      </c>
    </row>
    <row r="30" spans="1:4" x14ac:dyDescent="0.25">
      <c r="A30" t="s">
        <v>30</v>
      </c>
      <c r="B30">
        <v>58</v>
      </c>
      <c r="C30" t="s">
        <v>73</v>
      </c>
      <c r="D30" t="s">
        <v>80</v>
      </c>
    </row>
    <row r="31" spans="1:4" x14ac:dyDescent="0.25">
      <c r="A31" t="s">
        <v>31</v>
      </c>
      <c r="B31">
        <v>63064846</v>
      </c>
      <c r="C31" t="s">
        <v>73</v>
      </c>
      <c r="D31" t="s">
        <v>81</v>
      </c>
    </row>
    <row r="32" spans="1:4" x14ac:dyDescent="0.25">
      <c r="A32" t="s">
        <v>32</v>
      </c>
      <c r="B32">
        <v>6694</v>
      </c>
      <c r="C32" t="s">
        <v>73</v>
      </c>
      <c r="D32" t="s">
        <v>82</v>
      </c>
    </row>
    <row r="33" spans="1:4" x14ac:dyDescent="0.25">
      <c r="A33" t="s">
        <v>33</v>
      </c>
      <c r="B33">
        <v>5774</v>
      </c>
      <c r="C33" t="s">
        <v>73</v>
      </c>
      <c r="D33" t="s">
        <v>86</v>
      </c>
    </row>
    <row r="34" spans="1:4" x14ac:dyDescent="0.25">
      <c r="A34" t="s">
        <v>34</v>
      </c>
      <c r="B34">
        <v>36</v>
      </c>
      <c r="C34" t="s">
        <v>73</v>
      </c>
      <c r="D34" t="s">
        <v>87</v>
      </c>
    </row>
    <row r="35" spans="1:4" x14ac:dyDescent="0.25">
      <c r="A35" t="s">
        <v>35</v>
      </c>
      <c r="B35">
        <v>26803700</v>
      </c>
      <c r="C35" t="s">
        <v>73</v>
      </c>
      <c r="D35" t="s">
        <v>88</v>
      </c>
    </row>
    <row r="36" spans="1:4" x14ac:dyDescent="0.25">
      <c r="A36" t="s">
        <v>36</v>
      </c>
      <c r="B36">
        <v>4642</v>
      </c>
      <c r="C36" t="s">
        <v>73</v>
      </c>
      <c r="D36" t="s">
        <v>89</v>
      </c>
    </row>
    <row r="37" spans="1:4" x14ac:dyDescent="0.25">
      <c r="A37" t="s">
        <v>37</v>
      </c>
      <c r="B37">
        <v>7619</v>
      </c>
      <c r="C37" t="s">
        <v>73</v>
      </c>
      <c r="D37" t="s">
        <v>90</v>
      </c>
    </row>
    <row r="38" spans="1:4" x14ac:dyDescent="0.25">
      <c r="A38" t="s">
        <v>38</v>
      </c>
      <c r="B38">
        <v>47</v>
      </c>
      <c r="C38" t="s">
        <v>73</v>
      </c>
      <c r="D38" t="s">
        <v>91</v>
      </c>
    </row>
    <row r="39" spans="1:4" x14ac:dyDescent="0.25">
      <c r="A39" t="s">
        <v>39</v>
      </c>
      <c r="B39">
        <v>50846357</v>
      </c>
      <c r="C39" t="s">
        <v>73</v>
      </c>
      <c r="D39" t="s">
        <v>92</v>
      </c>
    </row>
    <row r="40" spans="1:4" x14ac:dyDescent="0.25">
      <c r="A40" t="s">
        <v>40</v>
      </c>
      <c r="B40">
        <v>6674</v>
      </c>
      <c r="C40" t="s">
        <v>73</v>
      </c>
      <c r="D40" t="s">
        <v>93</v>
      </c>
    </row>
    <row r="41" spans="1:4" x14ac:dyDescent="0.25">
      <c r="A41" t="s">
        <v>41</v>
      </c>
      <c r="B41">
        <v>16384</v>
      </c>
      <c r="C41" t="s">
        <v>74</v>
      </c>
      <c r="D41" t="s">
        <v>85</v>
      </c>
    </row>
    <row r="42" spans="1:4" x14ac:dyDescent="0.25">
      <c r="A42" t="s">
        <v>42</v>
      </c>
      <c r="B42">
        <v>9333</v>
      </c>
      <c r="C42" t="s">
        <v>74</v>
      </c>
      <c r="D42" t="s">
        <v>79</v>
      </c>
    </row>
    <row r="43" spans="1:4" x14ac:dyDescent="0.25">
      <c r="A43" t="s">
        <v>43</v>
      </c>
      <c r="B43">
        <v>57</v>
      </c>
      <c r="C43" t="s">
        <v>74</v>
      </c>
      <c r="D43" t="s">
        <v>80</v>
      </c>
    </row>
    <row r="44" spans="1:4" x14ac:dyDescent="0.25">
      <c r="A44" t="s">
        <v>44</v>
      </c>
      <c r="B44">
        <v>60117741</v>
      </c>
      <c r="C44" t="s">
        <v>74</v>
      </c>
      <c r="D44" t="s">
        <v>81</v>
      </c>
    </row>
    <row r="45" spans="1:4" x14ac:dyDescent="0.25">
      <c r="A45" t="s">
        <v>45</v>
      </c>
      <c r="B45">
        <v>6441</v>
      </c>
      <c r="C45" t="s">
        <v>74</v>
      </c>
      <c r="D45" t="s">
        <v>82</v>
      </c>
    </row>
    <row r="46" spans="1:4" x14ac:dyDescent="0.25">
      <c r="A46" t="s">
        <v>46</v>
      </c>
      <c r="B46">
        <v>5330</v>
      </c>
      <c r="C46" t="s">
        <v>74</v>
      </c>
      <c r="D46" t="s">
        <v>86</v>
      </c>
    </row>
    <row r="47" spans="1:4" x14ac:dyDescent="0.25">
      <c r="A47" t="s">
        <v>47</v>
      </c>
      <c r="B47">
        <v>33</v>
      </c>
      <c r="C47" t="s">
        <v>74</v>
      </c>
      <c r="D47" t="s">
        <v>87</v>
      </c>
    </row>
    <row r="48" spans="1:4" x14ac:dyDescent="0.25">
      <c r="A48" t="s">
        <v>48</v>
      </c>
      <c r="B48">
        <v>25344637</v>
      </c>
      <c r="C48" t="s">
        <v>74</v>
      </c>
      <c r="D48" t="s">
        <v>88</v>
      </c>
    </row>
    <row r="49" spans="1:4" x14ac:dyDescent="0.25">
      <c r="A49" t="s">
        <v>49</v>
      </c>
      <c r="B49">
        <v>4755</v>
      </c>
      <c r="C49" t="s">
        <v>74</v>
      </c>
      <c r="D49" t="s">
        <v>89</v>
      </c>
    </row>
    <row r="50" spans="1:4" x14ac:dyDescent="0.25">
      <c r="A50" t="s">
        <v>50</v>
      </c>
      <c r="B50">
        <v>7349</v>
      </c>
      <c r="C50" t="s">
        <v>74</v>
      </c>
      <c r="D50" t="s">
        <v>90</v>
      </c>
    </row>
    <row r="51" spans="1:4" x14ac:dyDescent="0.25">
      <c r="A51" t="s">
        <v>51</v>
      </c>
      <c r="B51">
        <v>45</v>
      </c>
      <c r="C51" t="s">
        <v>74</v>
      </c>
      <c r="D51" t="s">
        <v>91</v>
      </c>
    </row>
    <row r="52" spans="1:4" x14ac:dyDescent="0.25">
      <c r="A52" t="s">
        <v>52</v>
      </c>
      <c r="B52">
        <v>47510030</v>
      </c>
      <c r="C52" t="s">
        <v>74</v>
      </c>
      <c r="D52" t="s">
        <v>92</v>
      </c>
    </row>
    <row r="53" spans="1:4" x14ac:dyDescent="0.25">
      <c r="A53" t="s">
        <v>53</v>
      </c>
      <c r="B53">
        <v>6465</v>
      </c>
      <c r="C53" t="s">
        <v>74</v>
      </c>
      <c r="D53" t="s">
        <v>93</v>
      </c>
    </row>
    <row r="54" spans="1:4" x14ac:dyDescent="0.25">
      <c r="A54" t="s">
        <v>54</v>
      </c>
      <c r="B54">
        <v>15921</v>
      </c>
      <c r="C54" t="s">
        <v>75</v>
      </c>
      <c r="D54" t="s">
        <v>85</v>
      </c>
    </row>
    <row r="55" spans="1:4" x14ac:dyDescent="0.25">
      <c r="A55" t="s">
        <v>55</v>
      </c>
      <c r="B55">
        <v>9189</v>
      </c>
      <c r="C55" t="s">
        <v>75</v>
      </c>
      <c r="D55" t="s">
        <v>79</v>
      </c>
    </row>
    <row r="56" spans="1:4" x14ac:dyDescent="0.25">
      <c r="A56" t="s">
        <v>56</v>
      </c>
      <c r="B56">
        <v>58</v>
      </c>
      <c r="C56" t="s">
        <v>75</v>
      </c>
      <c r="D56" t="s">
        <v>80</v>
      </c>
    </row>
    <row r="57" spans="1:4" x14ac:dyDescent="0.25">
      <c r="A57" t="s">
        <v>57</v>
      </c>
      <c r="B57">
        <v>49900008</v>
      </c>
      <c r="C57" t="s">
        <v>75</v>
      </c>
      <c r="D57" t="s">
        <v>81</v>
      </c>
    </row>
    <row r="58" spans="1:4" x14ac:dyDescent="0.25">
      <c r="A58" t="s">
        <v>58</v>
      </c>
      <c r="B58">
        <v>5430</v>
      </c>
      <c r="C58" t="s">
        <v>75</v>
      </c>
      <c r="D58" t="s">
        <v>82</v>
      </c>
    </row>
    <row r="59" spans="1:4" x14ac:dyDescent="0.25">
      <c r="A59" t="s">
        <v>59</v>
      </c>
      <c r="B59">
        <v>4824</v>
      </c>
      <c r="C59" t="s">
        <v>75</v>
      </c>
      <c r="D59" t="s">
        <v>86</v>
      </c>
    </row>
    <row r="60" spans="1:4" x14ac:dyDescent="0.25">
      <c r="A60" t="s">
        <v>60</v>
      </c>
      <c r="B60">
        <v>30</v>
      </c>
      <c r="C60" t="s">
        <v>75</v>
      </c>
      <c r="D60" t="s">
        <v>87</v>
      </c>
    </row>
    <row r="61" spans="1:4" x14ac:dyDescent="0.25">
      <c r="A61" t="s">
        <v>61</v>
      </c>
      <c r="B61">
        <v>18691966</v>
      </c>
      <c r="C61" t="s">
        <v>75</v>
      </c>
      <c r="D61" t="s">
        <v>88</v>
      </c>
    </row>
    <row r="62" spans="1:4" x14ac:dyDescent="0.25">
      <c r="A62" t="s">
        <v>62</v>
      </c>
      <c r="B62">
        <v>3875</v>
      </c>
      <c r="C62" t="s">
        <v>75</v>
      </c>
      <c r="D62" t="s">
        <v>89</v>
      </c>
    </row>
    <row r="63" spans="1:4" x14ac:dyDescent="0.25">
      <c r="A63" t="s">
        <v>63</v>
      </c>
      <c r="B63">
        <v>7080</v>
      </c>
      <c r="C63" t="s">
        <v>75</v>
      </c>
      <c r="D63" t="s">
        <v>90</v>
      </c>
    </row>
    <row r="64" spans="1:4" x14ac:dyDescent="0.25">
      <c r="A64" t="s">
        <v>64</v>
      </c>
      <c r="B64">
        <v>44</v>
      </c>
      <c r="C64" t="s">
        <v>75</v>
      </c>
      <c r="D64" t="s">
        <v>91</v>
      </c>
    </row>
    <row r="65" spans="1:4" x14ac:dyDescent="0.25">
      <c r="A65" t="s">
        <v>65</v>
      </c>
      <c r="B65">
        <v>44950963</v>
      </c>
      <c r="C65" t="s">
        <v>75</v>
      </c>
      <c r="D65" t="s">
        <v>92</v>
      </c>
    </row>
    <row r="66" spans="1:4" x14ac:dyDescent="0.25">
      <c r="A66" t="s">
        <v>66</v>
      </c>
      <c r="B66">
        <v>6349</v>
      </c>
      <c r="C66" t="s">
        <v>75</v>
      </c>
      <c r="D66" t="s">
        <v>93</v>
      </c>
    </row>
    <row r="67" spans="1:4" x14ac:dyDescent="0.25">
      <c r="A67" t="s">
        <v>67</v>
      </c>
      <c r="B67">
        <v>15519</v>
      </c>
      <c r="C67" t="s">
        <v>76</v>
      </c>
      <c r="D67" t="s">
        <v>85</v>
      </c>
    </row>
    <row r="68" spans="1:4" x14ac:dyDescent="0.25">
      <c r="A68" t="s">
        <v>69</v>
      </c>
      <c r="B68">
        <v>4915</v>
      </c>
      <c r="C68" t="s">
        <v>76</v>
      </c>
      <c r="D68"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Aid to UG</vt:lpstr>
      <vt:lpstr>Pivot</vt:lpstr>
      <vt:lpstr>Data_7-17-2014</vt:lpstr>
      <vt:lpstr>Clean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Sean Hoffman</cp:lastModifiedBy>
  <cp:lastPrinted>2023-11-27T20:20:59Z</cp:lastPrinted>
  <dcterms:created xsi:type="dcterms:W3CDTF">2014-07-18T03:16:57Z</dcterms:created>
  <dcterms:modified xsi:type="dcterms:W3CDTF">2023-11-27T20:21:28Z</dcterms:modified>
</cp:coreProperties>
</file>